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K:\建築学系H28.4.1～\庶務\HP管理\修得単位証明書様式差替え20180904\"/>
    </mc:Choice>
  </mc:AlternateContent>
  <bookViews>
    <workbookView xWindow="165" yWindow="0" windowWidth="18285" windowHeight="25065" activeTab="1"/>
  </bookViews>
  <sheets>
    <sheet name="rei" sheetId="8" r:id="rId1"/>
    <sheet name="1K（東工大版）" sheetId="7" r:id="rId2"/>
  </sheets>
  <definedNames>
    <definedName name="_xlnm.Print_Area" localSheetId="0">rei!$A$1:$M$82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6" i="7" l="1"/>
  <c r="K56" i="7"/>
  <c r="J27" i="8"/>
  <c r="K27" i="8"/>
  <c r="J68" i="8"/>
  <c r="J64" i="8"/>
  <c r="J61" i="8"/>
  <c r="J57" i="8"/>
  <c r="J51" i="8"/>
  <c r="J45" i="8"/>
  <c r="J39" i="8"/>
  <c r="J33" i="8"/>
  <c r="J21" i="8"/>
  <c r="J69" i="8"/>
  <c r="K61" i="8"/>
  <c r="K57" i="8"/>
  <c r="K51" i="8"/>
  <c r="K45" i="8"/>
  <c r="K39" i="8"/>
  <c r="K33" i="8"/>
  <c r="K21" i="8"/>
  <c r="I67" i="8"/>
  <c r="I68" i="8"/>
  <c r="I62" i="8"/>
  <c r="I64" i="8"/>
  <c r="I58" i="8"/>
  <c r="I59" i="8"/>
  <c r="I60" i="8"/>
  <c r="I61" i="8"/>
  <c r="I52" i="8"/>
  <c r="I54" i="8"/>
  <c r="I55" i="8"/>
  <c r="I57" i="8"/>
  <c r="I46" i="8"/>
  <c r="I47" i="8"/>
  <c r="I48" i="8"/>
  <c r="I49" i="8"/>
  <c r="I51" i="8"/>
  <c r="I40" i="8"/>
  <c r="I41" i="8"/>
  <c r="I42" i="8"/>
  <c r="I43" i="8"/>
  <c r="I44" i="8"/>
  <c r="I45" i="8"/>
  <c r="I34" i="8"/>
  <c r="I35" i="8"/>
  <c r="I36" i="8"/>
  <c r="I37" i="8"/>
  <c r="I38" i="8"/>
  <c r="I39" i="8"/>
  <c r="I28" i="8"/>
  <c r="I29" i="8"/>
  <c r="I30" i="8"/>
  <c r="I33" i="8"/>
  <c r="I22" i="8"/>
  <c r="I23" i="8"/>
  <c r="I25" i="8"/>
  <c r="I26" i="8"/>
  <c r="I27" i="8"/>
  <c r="I15" i="8"/>
  <c r="I17" i="8"/>
  <c r="I18" i="8"/>
  <c r="I19" i="8"/>
  <c r="I20" i="8"/>
  <c r="I21" i="8"/>
  <c r="J54" i="7"/>
  <c r="K54" i="7"/>
  <c r="J51" i="7"/>
  <c r="K51" i="7"/>
  <c r="J48" i="7"/>
  <c r="K48" i="7"/>
  <c r="J43" i="7"/>
  <c r="J36" i="7"/>
  <c r="K36" i="7"/>
  <c r="J32" i="7"/>
  <c r="K32" i="7"/>
  <c r="J28" i="7"/>
  <c r="J17" i="7"/>
  <c r="K17" i="7"/>
  <c r="J65" i="7"/>
  <c r="I55" i="7"/>
  <c r="I56" i="7"/>
  <c r="I54" i="7"/>
  <c r="I49" i="7"/>
  <c r="I50" i="7"/>
  <c r="I51" i="7"/>
  <c r="I44" i="7"/>
  <c r="I45" i="7"/>
  <c r="I46" i="7"/>
  <c r="I47" i="7"/>
  <c r="I39" i="7"/>
  <c r="I41" i="7"/>
  <c r="I42" i="7"/>
  <c r="I33" i="7"/>
  <c r="I34" i="7"/>
  <c r="I35" i="7"/>
  <c r="I36" i="7"/>
  <c r="I29" i="7"/>
  <c r="I31" i="7"/>
  <c r="I32" i="7"/>
  <c r="I18" i="7"/>
  <c r="I19" i="7"/>
  <c r="I20" i="7"/>
  <c r="I21" i="7"/>
  <c r="I23" i="7"/>
  <c r="I25" i="7"/>
  <c r="I27" i="7"/>
  <c r="I13" i="7"/>
  <c r="I14" i="7"/>
  <c r="I15" i="7"/>
  <c r="I16" i="7"/>
  <c r="I57" i="7"/>
  <c r="I58" i="7"/>
  <c r="I59" i="7"/>
  <c r="I60" i="7"/>
  <c r="K64" i="8"/>
  <c r="K43" i="7"/>
  <c r="I69" i="8"/>
  <c r="I70" i="8"/>
  <c r="K69" i="8"/>
  <c r="J70" i="8"/>
  <c r="K70" i="8"/>
  <c r="K71" i="8"/>
  <c r="K72" i="8"/>
  <c r="K73" i="8"/>
  <c r="I17" i="7"/>
  <c r="I65" i="7"/>
  <c r="I48" i="7"/>
  <c r="I43" i="7"/>
  <c r="J66" i="7"/>
  <c r="K66" i="7"/>
  <c r="K28" i="7"/>
  <c r="I28" i="7"/>
  <c r="I66" i="7"/>
  <c r="I67" i="7"/>
  <c r="J67" i="7"/>
  <c r="K69" i="7"/>
  <c r="K68" i="7"/>
  <c r="K70" i="7"/>
  <c r="K67" i="7"/>
</calcChain>
</file>

<file path=xl/sharedStrings.xml><?xml version="1.0" encoding="utf-8"?>
<sst xmlns="http://schemas.openxmlformats.org/spreadsheetml/2006/main" count="456" uniqueCount="194">
  <si>
    <t>小計</t>
    <rPh sb="0" eb="2">
      <t>ショウケイ</t>
    </rPh>
    <phoneticPr fontId="1"/>
  </si>
  <si>
    <t>修得単位</t>
    <rPh sb="0" eb="2">
      <t>シュウトク</t>
    </rPh>
    <rPh sb="2" eb="4">
      <t>タンイ</t>
    </rPh>
    <phoneticPr fontId="1"/>
  </si>
  <si>
    <t>学校・学部・学科名</t>
    <rPh sb="0" eb="2">
      <t>ガッコウ</t>
    </rPh>
    <rPh sb="3" eb="5">
      <t>ガクブ</t>
    </rPh>
    <rPh sb="6" eb="8">
      <t>ガッカ</t>
    </rPh>
    <rPh sb="8" eb="9">
      <t>メイ</t>
    </rPh>
    <phoneticPr fontId="1"/>
  </si>
  <si>
    <t>入学年月日</t>
    <rPh sb="0" eb="2">
      <t>ニュウガク</t>
    </rPh>
    <rPh sb="2" eb="3">
      <t>ネン</t>
    </rPh>
    <rPh sb="3" eb="5">
      <t>ガッピ</t>
    </rPh>
    <phoneticPr fontId="1"/>
  </si>
  <si>
    <t>卒業年月日</t>
    <rPh sb="0" eb="2">
      <t>ソツギョウ</t>
    </rPh>
    <rPh sb="2" eb="5">
      <t>ネンガッピ</t>
    </rPh>
    <phoneticPr fontId="1"/>
  </si>
  <si>
    <t>生年月日</t>
    <rPh sb="0" eb="2">
      <t>セイネン</t>
    </rPh>
    <rPh sb="2" eb="4">
      <t>ガッピ</t>
    </rPh>
    <phoneticPr fontId="1"/>
  </si>
  <si>
    <t>要件７単位以上</t>
    <rPh sb="0" eb="2">
      <t>ヨウケン</t>
    </rPh>
    <rPh sb="3" eb="5">
      <t>タンイ</t>
    </rPh>
    <rPh sb="5" eb="7">
      <t>イジョウ</t>
    </rPh>
    <phoneticPr fontId="1"/>
  </si>
  <si>
    <t>要件２単位以上</t>
    <rPh sb="0" eb="2">
      <t>ヨウケン</t>
    </rPh>
    <rPh sb="3" eb="5">
      <t>タンイ</t>
    </rPh>
    <rPh sb="5" eb="7">
      <t>イジョウ</t>
    </rPh>
    <phoneticPr fontId="1"/>
  </si>
  <si>
    <t>要件４単位以上</t>
    <rPh sb="0" eb="2">
      <t>ヨウケン</t>
    </rPh>
    <rPh sb="3" eb="5">
      <t>タンイ</t>
    </rPh>
    <rPh sb="5" eb="7">
      <t>イジョウ</t>
    </rPh>
    <phoneticPr fontId="1"/>
  </si>
  <si>
    <t>要件３単位以上</t>
    <rPh sb="0" eb="2">
      <t>ヨウケン</t>
    </rPh>
    <rPh sb="3" eb="5">
      <t>タンイ</t>
    </rPh>
    <rPh sb="5" eb="7">
      <t>イジョウ</t>
    </rPh>
    <phoneticPr fontId="1"/>
  </si>
  <si>
    <t>要件１単位以上</t>
    <rPh sb="0" eb="2">
      <t>ヨウケン</t>
    </rPh>
    <rPh sb="3" eb="5">
      <t>タンイ</t>
    </rPh>
    <rPh sb="5" eb="7">
      <t>イジョウ</t>
    </rPh>
    <phoneticPr fontId="1"/>
  </si>
  <si>
    <t>証明年月日</t>
    <rPh sb="0" eb="2">
      <t>ショウメイ</t>
    </rPh>
    <rPh sb="2" eb="5">
      <t>ネンガッピ</t>
    </rPh>
    <phoneticPr fontId="1"/>
  </si>
  <si>
    <t>証明者（職名・氏名・印）</t>
    <rPh sb="0" eb="2">
      <t>ショウメイ</t>
    </rPh>
    <rPh sb="2" eb="3">
      <t>シャ</t>
    </rPh>
    <rPh sb="4" eb="6">
      <t>ショクメイ</t>
    </rPh>
    <rPh sb="7" eb="9">
      <t>シメイ</t>
    </rPh>
    <rPh sb="10" eb="11">
      <t>イン</t>
    </rPh>
    <phoneticPr fontId="1"/>
  </si>
  <si>
    <t>要件適宜</t>
    <rPh sb="0" eb="2">
      <t>ヨウケン</t>
    </rPh>
    <rPh sb="2" eb="4">
      <t>テキギ</t>
    </rPh>
    <phoneticPr fontId="1"/>
  </si>
  <si>
    <t>確認</t>
    <rPh sb="0" eb="2">
      <t>カクニン</t>
    </rPh>
    <phoneticPr fontId="1"/>
  </si>
  <si>
    <t>学校課程コード</t>
    <rPh sb="0" eb="2">
      <t>ガッコウ</t>
    </rPh>
    <rPh sb="2" eb="4">
      <t>カテイ</t>
    </rPh>
    <phoneticPr fontId="1"/>
  </si>
  <si>
    <t>氏名（しめい）</t>
    <rPh sb="0" eb="2">
      <t>シメイ</t>
    </rPh>
    <phoneticPr fontId="1"/>
  </si>
  <si>
    <t>備考</t>
    <rPh sb="0" eb="2">
      <t>ビコウ</t>
    </rPh>
    <phoneticPr fontId="1"/>
  </si>
  <si>
    <t>学年</t>
    <rPh sb="0" eb="2">
      <t>ガクネン</t>
    </rPh>
    <phoneticPr fontId="1"/>
  </si>
  <si>
    <t>科目名</t>
    <rPh sb="0" eb="3">
      <t>カモクメイ</t>
    </rPh>
    <phoneticPr fontId="1"/>
  </si>
  <si>
    <t>認定単位</t>
    <rPh sb="0" eb="2">
      <t>ニンテイ</t>
    </rPh>
    <rPh sb="2" eb="4">
      <t>タンイ</t>
    </rPh>
    <phoneticPr fontId="1"/>
  </si>
  <si>
    <t>必要な実務経験年数　2年</t>
    <rPh sb="0" eb="2">
      <t>ヒツヨウ</t>
    </rPh>
    <rPh sb="3" eb="5">
      <t>ジツム</t>
    </rPh>
    <rPh sb="5" eb="7">
      <t>ケイケン</t>
    </rPh>
    <rPh sb="7" eb="9">
      <t>ネンスウ</t>
    </rPh>
    <rPh sb="11" eb="12">
      <t>ネン</t>
    </rPh>
    <phoneticPr fontId="1"/>
  </si>
  <si>
    <t>必要な実務経験年数　3年</t>
    <rPh sb="0" eb="2">
      <t>ヒツヨウ</t>
    </rPh>
    <rPh sb="3" eb="5">
      <t>ジツム</t>
    </rPh>
    <rPh sb="5" eb="7">
      <t>ケイケン</t>
    </rPh>
    <rPh sb="7" eb="9">
      <t>ネンスウ</t>
    </rPh>
    <rPh sb="11" eb="12">
      <t>ネン</t>
    </rPh>
    <phoneticPr fontId="1"/>
  </si>
  <si>
    <t>必要な実務経験年数　4年</t>
    <rPh sb="0" eb="2">
      <t>ヒツヨウ</t>
    </rPh>
    <rPh sb="3" eb="5">
      <t>ジツム</t>
    </rPh>
    <rPh sb="5" eb="7">
      <t>ケイケン</t>
    </rPh>
    <rPh sb="7" eb="9">
      <t>ネンスウ</t>
    </rPh>
    <rPh sb="11" eb="12">
      <t>ネン</t>
    </rPh>
    <phoneticPr fontId="1"/>
  </si>
  <si>
    <t>要件40単位以上</t>
    <rPh sb="0" eb="2">
      <t>ヨウケン</t>
    </rPh>
    <rPh sb="4" eb="6">
      <t>タンイ</t>
    </rPh>
    <rPh sb="6" eb="8">
      <t>イジョウ</t>
    </rPh>
    <phoneticPr fontId="1"/>
  </si>
  <si>
    <t>要件30単位以上</t>
    <rPh sb="0" eb="2">
      <t>ヨウケン</t>
    </rPh>
    <rPh sb="4" eb="6">
      <t>タンイ</t>
    </rPh>
    <rPh sb="6" eb="8">
      <t>イジョウ</t>
    </rPh>
    <phoneticPr fontId="1"/>
  </si>
  <si>
    <t>要件2単位以上</t>
    <rPh sb="0" eb="2">
      <t>ヨウケン</t>
    </rPh>
    <rPh sb="3" eb="5">
      <t>タンイ</t>
    </rPh>
    <rPh sb="5" eb="7">
      <t>イジョウ</t>
    </rPh>
    <phoneticPr fontId="1"/>
  </si>
  <si>
    <t>①～⑨計</t>
    <rPh sb="3" eb="4">
      <t>ケイ</t>
    </rPh>
    <phoneticPr fontId="1"/>
  </si>
  <si>
    <t>要件50単位以上</t>
    <rPh sb="0" eb="2">
      <t>ヨウケン</t>
    </rPh>
    <rPh sb="4" eb="6">
      <t>タンイ</t>
    </rPh>
    <rPh sb="6" eb="8">
      <t>イジョウ</t>
    </rPh>
    <phoneticPr fontId="1"/>
  </si>
  <si>
    <t>入学年(西暦)</t>
    <rPh sb="0" eb="2">
      <t>ニュウガク</t>
    </rPh>
    <rPh sb="2" eb="3">
      <t>ネン</t>
    </rPh>
    <rPh sb="4" eb="6">
      <t>セイレキ</t>
    </rPh>
    <phoneticPr fontId="1"/>
  </si>
  <si>
    <t>一級建築士試験</t>
    <rPh sb="0" eb="7">
      <t>イッキュウ</t>
    </rPh>
    <phoneticPr fontId="1"/>
  </si>
  <si>
    <t>　指定科目修得単位証明書・卒業証明書</t>
    <rPh sb="5" eb="7">
      <t>シュウトク</t>
    </rPh>
    <phoneticPr fontId="1"/>
  </si>
  <si>
    <t>　上記のとおり、指定科目を修めて卒業したことを証明します。</t>
    <rPh sb="1" eb="3">
      <t>ジョウキ</t>
    </rPh>
    <rPh sb="8" eb="10">
      <t>シテイ</t>
    </rPh>
    <rPh sb="10" eb="12">
      <t>カモク</t>
    </rPh>
    <rPh sb="13" eb="14">
      <t>オサ</t>
    </rPh>
    <rPh sb="16" eb="18">
      <t>ソツギョウ</t>
    </rPh>
    <phoneticPr fontId="1"/>
  </si>
  <si>
    <t>確認日</t>
    <rPh sb="0" eb="2">
      <t>カクニン</t>
    </rPh>
    <rPh sb="2" eb="3">
      <t>ビ</t>
    </rPh>
    <phoneticPr fontId="1"/>
  </si>
  <si>
    <t>①～⑩計</t>
    <rPh sb="3" eb="4">
      <t>ケイ</t>
    </rPh>
    <phoneticPr fontId="1"/>
  </si>
  <si>
    <t>指定科目一覧</t>
    <rPh sb="0" eb="2">
      <t>シテイ</t>
    </rPh>
    <rPh sb="2" eb="4">
      <t>カモク</t>
    </rPh>
    <rPh sb="4" eb="6">
      <t>イチラン</t>
    </rPh>
    <phoneticPr fontId="1"/>
  </si>
  <si>
    <t>要件60～40単位以上</t>
    <rPh sb="0" eb="2">
      <t>ヨウケン</t>
    </rPh>
    <rPh sb="7" eb="9">
      <t>タンイ</t>
    </rPh>
    <rPh sb="9" eb="11">
      <t>イジョウ</t>
    </rPh>
    <phoneticPr fontId="1"/>
  </si>
  <si>
    <t>要件60単位以上</t>
    <rPh sb="0" eb="2">
      <t>ヨウケン</t>
    </rPh>
    <rPh sb="4" eb="6">
      <t>タンイ</t>
    </rPh>
    <rPh sb="6" eb="8">
      <t>イジョウ</t>
    </rPh>
    <phoneticPr fontId="1"/>
  </si>
  <si>
    <t>残す</t>
    <rPh sb="0" eb="1">
      <t>ノコ</t>
    </rPh>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</si>
  <si>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</si>
  <si>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</si>
  <si>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</si>
  <si>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</si>
  <si>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</si>
  <si>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</si>
  <si>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</si>
  <si>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</si>
  <si>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</si>
  <si>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この様式は一級建築士試験の実務2年から実務4年の課程のみ使用できます。</t>
    <rPh sb="5" eb="7">
      <t>イッキュウ</t>
    </rPh>
    <rPh sb="7" eb="10">
      <t>ケンチクシ</t>
    </rPh>
    <rPh sb="10" eb="12">
      <t>シケン</t>
    </rPh>
    <rPh sb="13" eb="15">
      <t>ジツム</t>
    </rPh>
    <rPh sb="16" eb="17">
      <t>ネン</t>
    </rPh>
    <rPh sb="19" eb="21">
      <t>ジツム</t>
    </rPh>
    <rPh sb="22" eb="23">
      <t>ネン</t>
    </rPh>
    <rPh sb="24" eb="26">
      <t>カテイ</t>
    </rPh>
    <phoneticPr fontId="1"/>
  </si>
  <si>
    <t>○</t>
    <phoneticPr fontId="1"/>
  </si>
  <si>
    <t>○○○○○○○○○学校  建築科</t>
    <phoneticPr fontId="1"/>
  </si>
  <si>
    <t>99999999999_999999</t>
    <phoneticPr fontId="1"/>
  </si>
  <si>
    <t>1234-567-890</t>
    <phoneticPr fontId="1"/>
  </si>
  <si>
    <t>建築　太郎（けんちく　たろう）　</t>
    <phoneticPr fontId="1"/>
  </si>
  <si>
    <t>建築設計製図Ⅰ</t>
    <rPh sb="2" eb="4">
      <t>セッケイ</t>
    </rPh>
    <phoneticPr fontId="1"/>
  </si>
  <si>
    <t>建築設計製図Ⅱ</t>
    <phoneticPr fontId="1"/>
  </si>
  <si>
    <t>建築設計製図Ⅲ</t>
    <phoneticPr fontId="1"/>
  </si>
  <si>
    <t>建築設計製図Ⅳ</t>
    <phoneticPr fontId="1"/>
  </si>
  <si>
    <t>建築設計製図Ⅴ</t>
    <phoneticPr fontId="1"/>
  </si>
  <si>
    <t>建築設計製図Ⅵ</t>
    <phoneticPr fontId="1"/>
  </si>
  <si>
    <t>①</t>
    <phoneticPr fontId="1"/>
  </si>
  <si>
    <t>①</t>
    <phoneticPr fontId="1"/>
  </si>
  <si>
    <t>建築計画Ⅰ</t>
    <phoneticPr fontId="1"/>
  </si>
  <si>
    <t>建築計画Ⅱ</t>
    <phoneticPr fontId="1"/>
  </si>
  <si>
    <t>建築計画Ⅲ</t>
    <phoneticPr fontId="1"/>
  </si>
  <si>
    <t>建築計画Ⅳ</t>
    <phoneticPr fontId="1"/>
  </si>
  <si>
    <t>建築計画Ⅴ</t>
    <phoneticPr fontId="1"/>
  </si>
  <si>
    <t>③</t>
    <phoneticPr fontId="1"/>
  </si>
  <si>
    <t>建築環境工学Ⅰ</t>
    <rPh sb="2" eb="4">
      <t>カンキョウ</t>
    </rPh>
    <rPh sb="4" eb="6">
      <t>コウガク</t>
    </rPh>
    <phoneticPr fontId="1"/>
  </si>
  <si>
    <t>建築環境工学Ⅱ</t>
    <phoneticPr fontId="1"/>
  </si>
  <si>
    <t>建築環境工学Ⅲ</t>
    <phoneticPr fontId="1"/>
  </si>
  <si>
    <t>建築環境工学Ⅳ</t>
    <phoneticPr fontId="1"/>
  </si>
  <si>
    <t>建築環境工学Ⅴ</t>
    <phoneticPr fontId="1"/>
  </si>
  <si>
    <t>④</t>
    <phoneticPr fontId="1"/>
  </si>
  <si>
    <t>建築設備Ⅰ</t>
    <rPh sb="0" eb="2">
      <t>ケンチク</t>
    </rPh>
    <rPh sb="2" eb="4">
      <t>セツビ</t>
    </rPh>
    <phoneticPr fontId="1"/>
  </si>
  <si>
    <t>建築設備Ⅱ</t>
    <phoneticPr fontId="1"/>
  </si>
  <si>
    <t>建築設備Ⅲ</t>
    <phoneticPr fontId="1"/>
  </si>
  <si>
    <t>建築設備Ⅳ</t>
    <phoneticPr fontId="1"/>
  </si>
  <si>
    <t>建築設備Ⅴ</t>
    <phoneticPr fontId="1"/>
  </si>
  <si>
    <t>構造力学Ⅰ</t>
    <rPh sb="0" eb="2">
      <t>コウゾウ</t>
    </rPh>
    <rPh sb="2" eb="4">
      <t>リキガク</t>
    </rPh>
    <phoneticPr fontId="1"/>
  </si>
  <si>
    <t>構造力学Ⅱ</t>
    <phoneticPr fontId="1"/>
  </si>
  <si>
    <t>構造力学Ⅲ</t>
    <phoneticPr fontId="1"/>
  </si>
  <si>
    <t>構造力学Ⅳ</t>
    <phoneticPr fontId="1"/>
  </si>
  <si>
    <t>構造力学Ⅴ</t>
    <phoneticPr fontId="1"/>
  </si>
  <si>
    <t>⑤</t>
    <phoneticPr fontId="1"/>
  </si>
  <si>
    <t>建築一般構造Ⅰ</t>
    <rPh sb="0" eb="2">
      <t>ケンチク</t>
    </rPh>
    <rPh sb="2" eb="4">
      <t>イッパン</t>
    </rPh>
    <rPh sb="4" eb="6">
      <t>コウゾウ</t>
    </rPh>
    <phoneticPr fontId="1"/>
  </si>
  <si>
    <t>建築一般構造Ⅱ</t>
    <phoneticPr fontId="1"/>
  </si>
  <si>
    <t>建築一般構造Ⅲ</t>
    <phoneticPr fontId="1"/>
  </si>
  <si>
    <t>建築一般構造Ⅳ</t>
    <phoneticPr fontId="1"/>
  </si>
  <si>
    <t>建築一般構造Ⅴ</t>
    <phoneticPr fontId="1"/>
  </si>
  <si>
    <t>⑥</t>
    <phoneticPr fontId="1"/>
  </si>
  <si>
    <t>建築材料Ⅰ</t>
    <rPh sb="0" eb="2">
      <t>ケンチク</t>
    </rPh>
    <rPh sb="2" eb="4">
      <t>ザイリョウ</t>
    </rPh>
    <phoneticPr fontId="1"/>
  </si>
  <si>
    <t>建築材料Ⅱ</t>
    <phoneticPr fontId="1"/>
  </si>
  <si>
    <t>建築材料Ⅲ</t>
    <phoneticPr fontId="1"/>
  </si>
  <si>
    <t>建築材料Ⅳ</t>
    <phoneticPr fontId="1"/>
  </si>
  <si>
    <t>建築材料Ⅴ</t>
    <phoneticPr fontId="1"/>
  </si>
  <si>
    <t>建築生産Ⅰ</t>
    <rPh sb="0" eb="2">
      <t>ケンチク</t>
    </rPh>
    <rPh sb="2" eb="4">
      <t>セイサン</t>
    </rPh>
    <phoneticPr fontId="1"/>
  </si>
  <si>
    <t>建築生産Ⅱ</t>
    <phoneticPr fontId="1"/>
  </si>
  <si>
    <t>建築生産Ⅲ</t>
    <phoneticPr fontId="1"/>
  </si>
  <si>
    <t>⑧</t>
    <phoneticPr fontId="1"/>
  </si>
  <si>
    <t>建築法規Ⅰ</t>
    <rPh sb="0" eb="2">
      <t>ケンチク</t>
    </rPh>
    <rPh sb="2" eb="4">
      <t>ホウキ</t>
    </rPh>
    <phoneticPr fontId="1"/>
  </si>
  <si>
    <t>建築法規Ⅱ</t>
    <rPh sb="0" eb="2">
      <t>ケンチク</t>
    </rPh>
    <rPh sb="2" eb="4">
      <t>ホウキ</t>
    </rPh>
    <phoneticPr fontId="1"/>
  </si>
  <si>
    <t>⑩</t>
    <phoneticPr fontId="1"/>
  </si>
  <si>
    <t>その他の科目Ⅰ</t>
    <rPh sb="2" eb="3">
      <t>タ</t>
    </rPh>
    <rPh sb="4" eb="6">
      <t>カモク</t>
    </rPh>
    <phoneticPr fontId="1"/>
  </si>
  <si>
    <t>その他の科目Ⅱ</t>
    <rPh sb="2" eb="3">
      <t>タ</t>
    </rPh>
    <rPh sb="4" eb="6">
      <t>カモク</t>
    </rPh>
    <phoneticPr fontId="1"/>
  </si>
  <si>
    <t>その他の科目Ⅲ</t>
    <rPh sb="2" eb="3">
      <t>タ</t>
    </rPh>
    <rPh sb="4" eb="6">
      <t>カモク</t>
    </rPh>
    <phoneticPr fontId="1"/>
  </si>
  <si>
    <t>置換 1</t>
    <phoneticPr fontId="1"/>
  </si>
  <si>
    <t>置換 2</t>
    <phoneticPr fontId="1"/>
  </si>
  <si>
    <t>平成○年○月○日</t>
    <rPh sb="0" eb="2">
      <t>ヘイセイ</t>
    </rPh>
    <rPh sb="3" eb="4">
      <t>ネン</t>
    </rPh>
    <rPh sb="5" eb="6">
      <t>ガツ</t>
    </rPh>
    <rPh sb="7" eb="8">
      <t>ニチ</t>
    </rPh>
    <phoneticPr fontId="1"/>
  </si>
  <si>
    <t>○○○○○○○○○学校</t>
    <phoneticPr fontId="1"/>
  </si>
  <si>
    <t>学長　○○○　　○○○</t>
    <rPh sb="0" eb="2">
      <t>ガクチョウ</t>
    </rPh>
    <phoneticPr fontId="1"/>
  </si>
  <si>
    <t>指定科目修得単位証明書・卒業証明書（様式1－1）</t>
    <rPh sb="4" eb="6">
      <t>シュウトク</t>
    </rPh>
    <phoneticPr fontId="1"/>
  </si>
  <si>
    <t>建築設計製図第一</t>
    <phoneticPr fontId="1"/>
  </si>
  <si>
    <t>2</t>
    <phoneticPr fontId="1"/>
  </si>
  <si>
    <t>建築設計製図第二</t>
    <phoneticPr fontId="1"/>
  </si>
  <si>
    <t>建築設計製図第三</t>
    <phoneticPr fontId="1"/>
  </si>
  <si>
    <t>3</t>
    <phoneticPr fontId="1"/>
  </si>
  <si>
    <t>建築設計製図第四</t>
    <phoneticPr fontId="1"/>
  </si>
  <si>
    <t>近代建築史</t>
    <phoneticPr fontId="1"/>
  </si>
  <si>
    <t>2</t>
    <phoneticPr fontId="1"/>
  </si>
  <si>
    <t>1</t>
    <phoneticPr fontId="1"/>
  </si>
  <si>
    <t>3</t>
    <phoneticPr fontId="1"/>
  </si>
  <si>
    <t>2</t>
    <phoneticPr fontId="1"/>
  </si>
  <si>
    <t>3</t>
    <phoneticPr fontId="1"/>
  </si>
  <si>
    <t>建築設備の制御</t>
    <phoneticPr fontId="1"/>
  </si>
  <si>
    <t>建築構造力学第三</t>
    <phoneticPr fontId="1"/>
  </si>
  <si>
    <t>地盤工学</t>
    <phoneticPr fontId="1"/>
  </si>
  <si>
    <t>建築構造設計第一</t>
    <phoneticPr fontId="1"/>
  </si>
  <si>
    <t>建築構造設計第二</t>
    <phoneticPr fontId="1"/>
  </si>
  <si>
    <t>建築構造設計第三</t>
    <phoneticPr fontId="1"/>
  </si>
  <si>
    <t>建築法規</t>
    <phoneticPr fontId="1"/>
  </si>
  <si>
    <t>図学・図形デザイン第一</t>
    <phoneticPr fontId="1"/>
  </si>
  <si>
    <t>図学・図形デザイン第二</t>
    <phoneticPr fontId="1"/>
  </si>
  <si>
    <t>図学製図</t>
    <phoneticPr fontId="1"/>
  </si>
  <si>
    <t>建築学実験第一</t>
    <phoneticPr fontId="1"/>
  </si>
  <si>
    <t>建築学実験第二</t>
    <phoneticPr fontId="1"/>
  </si>
  <si>
    <t>国土・都市計画論</t>
    <rPh sb="0" eb="2">
      <t>コクドコウツウ</t>
    </rPh>
    <rPh sb="3" eb="7">
      <t>トシケイカク</t>
    </rPh>
    <rPh sb="7" eb="8">
      <t>ロン</t>
    </rPh>
    <phoneticPr fontId="1"/>
  </si>
  <si>
    <t>建築環境論</t>
    <rPh sb="0" eb="5">
      <t>ケンチクカンキョウロン</t>
    </rPh>
    <phoneticPr fontId="1"/>
  </si>
  <si>
    <t>東京工業大学 環境・社会理工学院　建築学系
系主任　坂田 弘安　　　　　　　　　　　　　　　　　　　印</t>
    <rPh sb="50" eb="51">
      <t>イン</t>
    </rPh>
    <phoneticPr fontId="1"/>
  </si>
  <si>
    <t>東京工業大学 環境・社会理工学院　建築学系</t>
    <rPh sb="7" eb="9">
      <t>カンキョウ</t>
    </rPh>
    <rPh sb="10" eb="12">
      <t>シャカイ</t>
    </rPh>
    <rPh sb="12" eb="14">
      <t>リコウ</t>
    </rPh>
    <rPh sb="14" eb="16">
      <t>ガクイン</t>
    </rPh>
    <rPh sb="17" eb="21">
      <t>ケンチクガクケイ</t>
    </rPh>
    <phoneticPr fontId="1"/>
  </si>
  <si>
    <t>1311-052-510</t>
    <phoneticPr fontId="1"/>
  </si>
  <si>
    <t>2016年3月28日</t>
    <rPh sb="4" eb="5">
      <t>ネン</t>
    </rPh>
    <rPh sb="6" eb="7">
      <t>ガツ</t>
    </rPh>
    <rPh sb="9" eb="10">
      <t>ニチ</t>
    </rPh>
    <phoneticPr fontId="1"/>
  </si>
  <si>
    <t>①建築設計製図</t>
    <rPh sb="1" eb="7">
      <t>ケンチクセッケイセイズ</t>
    </rPh>
    <phoneticPr fontId="1"/>
  </si>
  <si>
    <t>②建築計画</t>
    <rPh sb="1" eb="5">
      <t>ケンチクケイカク</t>
    </rPh>
    <phoneticPr fontId="1"/>
  </si>
  <si>
    <t>②建築計画</t>
    <phoneticPr fontId="1"/>
  </si>
  <si>
    <t>①建築設計製図</t>
    <phoneticPr fontId="1"/>
  </si>
  <si>
    <t>③建築環境工学</t>
    <rPh sb="1" eb="5">
      <t>ケンチクカンキョウ</t>
    </rPh>
    <rPh sb="5" eb="7">
      <t>コウガク</t>
    </rPh>
    <phoneticPr fontId="1"/>
  </si>
  <si>
    <t>西洋建築史</t>
    <phoneticPr fontId="1"/>
  </si>
  <si>
    <t>造形演習</t>
    <rPh sb="0" eb="4">
      <t>ゾウケイエンシュウ</t>
    </rPh>
    <phoneticPr fontId="1"/>
  </si>
  <si>
    <t>建築意匠</t>
    <rPh sb="0" eb="4">
      <t>ケンチクイショウ</t>
    </rPh>
    <phoneticPr fontId="1"/>
  </si>
  <si>
    <t>建築史実習</t>
    <rPh sb="0" eb="3">
      <t>ケンチクシ</t>
    </rPh>
    <rPh sb="3" eb="5">
      <t>ジッシュウ</t>
    </rPh>
    <phoneticPr fontId="1"/>
  </si>
  <si>
    <t>日本建築史</t>
    <rPh sb="0" eb="5">
      <t>ニホンケンチクシ</t>
    </rPh>
    <phoneticPr fontId="1"/>
  </si>
  <si>
    <t>建築計画基礎</t>
    <rPh sb="0" eb="6">
      <t>ケンチクケイカクキソ</t>
    </rPh>
    <phoneticPr fontId="1"/>
  </si>
  <si>
    <t>建築計画第一</t>
    <rPh sb="0" eb="6">
      <t>ケンチクケイカクダイイチ</t>
    </rPh>
    <phoneticPr fontId="1"/>
  </si>
  <si>
    <t>建築計画演習</t>
    <rPh sb="0" eb="6">
      <t>ケンチクケイカクエンシュウ</t>
    </rPh>
    <phoneticPr fontId="1"/>
  </si>
  <si>
    <t>建築計画第二</t>
    <rPh sb="0" eb="6">
      <t>ケンチクケイカクダイニ</t>
    </rPh>
    <phoneticPr fontId="1"/>
  </si>
  <si>
    <t>③建築環境工学</t>
    <phoneticPr fontId="1"/>
  </si>
  <si>
    <t>④建築設備</t>
    <rPh sb="1" eb="5">
      <t>ケンチクセツビ</t>
    </rPh>
    <phoneticPr fontId="1"/>
  </si>
  <si>
    <t>④建築設備</t>
    <phoneticPr fontId="1"/>
  </si>
  <si>
    <t>④建築設備</t>
    <phoneticPr fontId="1"/>
  </si>
  <si>
    <t>⑤構造力学</t>
    <rPh sb="1" eb="5">
      <t>コウゾウリキガク</t>
    </rPh>
    <phoneticPr fontId="1"/>
  </si>
  <si>
    <t>⑤構造力学</t>
    <phoneticPr fontId="1"/>
  </si>
  <si>
    <t>⑤構造力学</t>
    <phoneticPr fontId="1"/>
  </si>
  <si>
    <t>⑤構造力学</t>
    <phoneticPr fontId="1"/>
  </si>
  <si>
    <t>⑥建築一般構造</t>
    <rPh sb="1" eb="7">
      <t>ケンチクイッパンコウゾウ</t>
    </rPh>
    <phoneticPr fontId="1"/>
  </si>
  <si>
    <t>⑥建築一般構造</t>
    <phoneticPr fontId="1"/>
  </si>
  <si>
    <t>⑥建築一般構造</t>
    <phoneticPr fontId="1"/>
  </si>
  <si>
    <t>⑦建築材料</t>
    <rPh sb="1" eb="5">
      <t>ケンチクザイリョウ</t>
    </rPh>
    <phoneticPr fontId="1"/>
  </si>
  <si>
    <t>⑧建築生産</t>
    <rPh sb="1" eb="5">
      <t>ケンチクセイサン</t>
    </rPh>
    <phoneticPr fontId="1"/>
  </si>
  <si>
    <t>⑨建築法規</t>
    <rPh sb="1" eb="5">
      <t>ケンチクホウキ</t>
    </rPh>
    <phoneticPr fontId="1"/>
  </si>
  <si>
    <t>⑩その他</t>
    <rPh sb="3" eb="4">
      <t>タ</t>
    </rPh>
    <phoneticPr fontId="1"/>
  </si>
  <si>
    <t>⑩その他</t>
    <phoneticPr fontId="1"/>
  </si>
  <si>
    <t>⑩その他</t>
    <phoneticPr fontId="1"/>
  </si>
  <si>
    <t>建築数理</t>
    <rPh sb="0" eb="2">
      <t>ケンチクスイリ</t>
    </rPh>
    <rPh sb="2" eb="4">
      <t>スウリ</t>
    </rPh>
    <phoneticPr fontId="1"/>
  </si>
  <si>
    <t>建築生産</t>
    <rPh sb="2" eb="4">
      <t>セイサン</t>
    </rPh>
    <phoneticPr fontId="1"/>
  </si>
  <si>
    <t>建築経済</t>
    <rPh sb="2" eb="4">
      <t>ケイザイ</t>
    </rPh>
    <phoneticPr fontId="1"/>
  </si>
  <si>
    <t>建築構造材料構法</t>
    <rPh sb="2" eb="4">
      <t>コウゾウ</t>
    </rPh>
    <phoneticPr fontId="1"/>
  </si>
  <si>
    <t>建築仕上材料構法</t>
    <rPh sb="2" eb="4">
      <t>シア</t>
    </rPh>
    <phoneticPr fontId="1"/>
  </si>
  <si>
    <t>材料力学概論Ａ</t>
    <rPh sb="4" eb="6">
      <t>ガイロン</t>
    </rPh>
    <phoneticPr fontId="1"/>
  </si>
  <si>
    <t>材料力学概論Ｂ</t>
    <phoneticPr fontId="1"/>
  </si>
  <si>
    <t>建築構造力学第二</t>
    <phoneticPr fontId="1"/>
  </si>
  <si>
    <t>建築構造力学第一</t>
    <rPh sb="7" eb="8">
      <t>①</t>
    </rPh>
    <phoneticPr fontId="1"/>
  </si>
  <si>
    <t>建築環境設備学（建築設備）</t>
    <rPh sb="6" eb="7">
      <t>ガク</t>
    </rPh>
    <rPh sb="8" eb="12">
      <t>ケンチクセツビ</t>
    </rPh>
    <phoneticPr fontId="1"/>
  </si>
  <si>
    <t>建築電気設備</t>
    <rPh sb="2" eb="6">
      <t>デンキセツビ</t>
    </rPh>
    <phoneticPr fontId="1"/>
  </si>
  <si>
    <t>建築環境設備学（環境工学）</t>
    <rPh sb="8" eb="12">
      <t>カンキョウコウガク</t>
    </rPh>
    <phoneticPr fontId="1"/>
  </si>
  <si>
    <t>建築環境設備学（応用）</t>
    <rPh sb="0" eb="4">
      <t>ケンチクカンキョウ</t>
    </rPh>
    <rPh sb="4" eb="7">
      <t>セツビガク</t>
    </rPh>
    <rPh sb="8" eb="10">
      <t>オウヨウ</t>
    </rPh>
    <phoneticPr fontId="1"/>
  </si>
  <si>
    <t>建築環境計測</t>
    <rPh sb="4" eb="6">
      <t>ケイソク</t>
    </rPh>
    <phoneticPr fontId="1"/>
  </si>
  <si>
    <t>①建築設計製図</t>
    <phoneticPr fontId="1"/>
  </si>
  <si>
    <t>③建築環境工学</t>
    <phoneticPr fontId="1"/>
  </si>
  <si>
    <t>建築一般構造</t>
    <phoneticPr fontId="1"/>
  </si>
  <si>
    <t>⑥建築一般構造</t>
    <phoneticPr fontId="1"/>
  </si>
  <si>
    <t>⑤構造力学</t>
    <phoneticPr fontId="1"/>
  </si>
  <si>
    <t>平成28（2016）年4月入学以降（審査受付番号：160037）</t>
    <rPh sb="0" eb="2">
      <t>ヘイセイ</t>
    </rPh>
    <rPh sb="10" eb="11">
      <t>ネン</t>
    </rPh>
    <rPh sb="12" eb="13">
      <t>ガツ</t>
    </rPh>
    <rPh sb="13" eb="15">
      <t>ニュウガク</t>
    </rPh>
    <rPh sb="15" eb="17">
      <t>イコウ</t>
    </rPh>
    <rPh sb="18" eb="24">
      <t>シンサウケツケバンゴウ</t>
    </rPh>
    <phoneticPr fontId="1"/>
  </si>
  <si>
    <t>2019年3月31日</t>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</si>
</sst>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23"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2"/>
      <name val="ＭＳ Ｐ明朝"/>
      <family val="1"/>
      <charset val="128"/>
    </font>
    <font>
      <sz val="12"/>
      <name val="ＭＳ Ｐゴシック"/>
      <charset val="128"/>
    </font>
    <font>
      <b/>
      <sz val="9"/>
      <name val="ＭＳ ゴシック"/>
      <family val="3"/>
      <charset val="128"/>
    </font>
    <font>
      <b/>
      <i/>
      <sz val="12"/>
      <name val="HGS行書体"/>
      <family val="4"/>
      <charset val="128"/>
    </font>
    <font>
      <b/>
      <i/>
      <sz val="14"/>
      <name val="HGS行書体"/>
      <family val="4"/>
      <charset val="128"/>
    </font>
    <font>
      <b/>
      <sz val="10"/>
      <name val="ＭＳ Ｐゴシック"/>
      <family val="3"/>
      <charset val="128"/>
    </font>
    <font>
      <b/>
      <sz val="11"/>
      <name val="ＭＳ Ｐゴシック"/>
      <family val="3"/>
      <charset val="128"/>
    </font>
    <font>
      <b/>
      <sz val="12"/>
      <name val="ＭＳ Ｐゴシック"/>
      <charset val="128"/>
    </font>
    <font>
      <b/>
      <sz val="9"/>
      <name val="ＭＳ Ｐ明朝"/>
      <family val="1"/>
      <charset val="128"/>
    </font>
    <font>
      <b/>
      <i/>
      <sz val="12"/>
      <name val="ＭＳ Ｐゴシック"/>
      <family val="3"/>
      <charset val="128"/>
    </font>
    <font>
      <sz val="9"/>
      <color indexed="10"/>
      <name val="ＭＳ Ｐ明朝"/>
      <family val="1"/>
      <charset val="128"/>
    </font>
    <font>
      <sz val="10"/>
      <name val="ＭＳ Ｐゴシック"/>
      <family val="3"/>
      <charset val="128"/>
    </font>
    <font>
      <b/>
      <sz val="9"/>
      <color indexed="9"/>
      <name val="ＭＳ Ｐ明朝"/>
      <family val="1"/>
      <charset val="128"/>
    </font>
    <font>
      <sz val="10"/>
      <name val="ＭＳ Ｐ明朝"/>
      <family val="1"/>
      <charset val="128"/>
    </font>
    <font>
      <sz val="9"/>
      <color indexed="9"/>
      <name val="ＭＳ Ｐゴシック"/>
      <family val="3"/>
      <charset val="128"/>
    </font>
    <font>
      <sz val="11"/>
      <name val="ＭＳ Ｐ明朝"/>
      <family val="1"/>
      <charset val="128"/>
    </font>
    <font>
      <u/>
      <sz val="11"/>
      <color theme="10"/>
      <name val="ＭＳ Ｐゴシック"/>
      <family val="3"/>
      <charset val="128"/>
    </font>
    <font>
      <u/>
      <sz val="11"/>
      <color theme="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rgb="FF000000"/>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right style="thin">
        <color auto="1"/>
      </right>
      <top/>
      <bottom style="thin">
        <color auto="1"/>
      </bottom>
      <diagonal/>
    </border>
    <border>
      <left/>
      <right/>
      <top style="thin">
        <color auto="1"/>
      </top>
      <bottom style="hair">
        <color auto="1"/>
      </bottom>
      <diagonal/>
    </border>
    <border>
      <left/>
      <right/>
      <top style="thin">
        <color auto="1"/>
      </top>
      <bottom style="thin">
        <color auto="1"/>
      </bottom>
      <diagonal/>
    </border>
    <border>
      <left/>
      <right/>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s>
  <cellStyleXfs count="23">
    <xf numFmtId="0" fontId="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177">
    <xf numFmtId="0" fontId="0" fillId="0" borderId="0" xfId="0">
      <alignment vertical="center"/>
    </xf>
    <xf numFmtId="0" fontId="2" fillId="0" borderId="0" xfId="0" applyFont="1">
      <alignment vertical="center"/>
    </xf>
    <xf numFmtId="0" fontId="4" fillId="0" borderId="1" xfId="0" applyFont="1" applyFill="1" applyBorder="1" applyAlignment="1">
      <alignment vertical="center"/>
    </xf>
    <xf numFmtId="0" fontId="4" fillId="0" borderId="1" xfId="0"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2" fillId="0" borderId="0" xfId="0" applyFont="1" applyAlignment="1">
      <alignment vertical="center"/>
    </xf>
    <xf numFmtId="0" fontId="12" fillId="0" borderId="0" xfId="0" applyFont="1">
      <alignment vertical="center"/>
    </xf>
    <xf numFmtId="0" fontId="3" fillId="0" borderId="0" xfId="0" applyFont="1">
      <alignment vertical="center"/>
    </xf>
    <xf numFmtId="0" fontId="12" fillId="0" borderId="0" xfId="0" applyFont="1" applyAlignment="1">
      <alignment horizontal="center" vertical="top"/>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lignment vertical="center"/>
    </xf>
    <xf numFmtId="0" fontId="5" fillId="0" borderId="0" xfId="0" applyFont="1" applyFill="1" applyBorder="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0" fontId="3" fillId="0" borderId="8" xfId="0" applyFont="1" applyFill="1" applyBorder="1" applyAlignment="1">
      <alignment horizontal="center" vertical="center"/>
    </xf>
    <xf numFmtId="0" fontId="15" fillId="0" borderId="4" xfId="0" applyFont="1" applyFill="1" applyBorder="1">
      <alignment vertical="center"/>
    </xf>
    <xf numFmtId="176" fontId="3" fillId="0" borderId="8"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7" fontId="13" fillId="2" borderId="8" xfId="0" applyNumberFormat="1" applyFont="1" applyFill="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10"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9"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Fill="1" applyBorder="1">
      <alignment vertical="center"/>
    </xf>
    <xf numFmtId="0" fontId="2" fillId="0" borderId="0" xfId="0" applyFont="1" applyFill="1">
      <alignment vertical="center"/>
    </xf>
    <xf numFmtId="58" fontId="3" fillId="0" borderId="0" xfId="0" applyNumberFormat="1" applyFont="1" applyFill="1" applyBorder="1" applyAlignment="1">
      <alignment horizontal="left" vertical="center"/>
    </xf>
    <xf numFmtId="177" fontId="13" fillId="0" borderId="0" xfId="0" applyNumberFormat="1" applyFont="1" applyFill="1" applyBorder="1">
      <alignment vertical="center"/>
    </xf>
    <xf numFmtId="58" fontId="16" fillId="0" borderId="0" xfId="0" applyNumberFormat="1" applyFont="1" applyFill="1" applyBorder="1" applyAlignment="1">
      <alignment horizontal="lef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0" xfId="0" applyFont="1" applyFill="1">
      <alignment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16" xfId="0" applyFont="1" applyFill="1" applyBorder="1" applyAlignment="1">
      <alignment horizontal="left" vertical="center"/>
    </xf>
    <xf numFmtId="58" fontId="3" fillId="0" borderId="8" xfId="0" applyNumberFormat="1" applyFont="1" applyFill="1" applyBorder="1" applyAlignment="1">
      <alignment horizontal="left" vertical="center"/>
    </xf>
    <xf numFmtId="0" fontId="4" fillId="0" borderId="1" xfId="0" applyFont="1" applyFill="1" applyBorder="1" applyAlignment="1">
      <alignment horizontal="center" vertical="center"/>
    </xf>
    <xf numFmtId="0" fontId="2" fillId="0" borderId="5" xfId="0" applyFont="1" applyBorder="1" applyAlignment="1">
      <alignment horizontal="center" vertical="center"/>
    </xf>
    <xf numFmtId="0" fontId="3"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vertical="center"/>
    </xf>
    <xf numFmtId="177" fontId="17" fillId="0" borderId="0" xfId="0" applyNumberFormat="1" applyFont="1" applyFill="1" applyBorder="1" applyAlignment="1">
      <alignment horizontal="center" vertical="center"/>
    </xf>
    <xf numFmtId="177" fontId="13" fillId="3" borderId="16" xfId="0" applyNumberFormat="1" applyFont="1" applyFill="1" applyBorder="1">
      <alignment vertical="center"/>
    </xf>
    <xf numFmtId="177" fontId="13" fillId="3" borderId="8" xfId="0" applyNumberFormat="1" applyFont="1" applyFill="1" applyBorder="1">
      <alignment vertical="center"/>
    </xf>
    <xf numFmtId="0" fontId="3" fillId="3" borderId="8" xfId="0" applyFont="1" applyFill="1" applyBorder="1" applyAlignment="1">
      <alignment horizontal="center" vertical="center"/>
    </xf>
    <xf numFmtId="0" fontId="6" fillId="0" borderId="0" xfId="0" applyFont="1">
      <alignment vertical="center"/>
    </xf>
    <xf numFmtId="0" fontId="2" fillId="0" borderId="0" xfId="0" applyFont="1" applyAlignment="1">
      <alignment horizontal="right" vertical="center"/>
    </xf>
    <xf numFmtId="0" fontId="3" fillId="0" borderId="13" xfId="0" applyFont="1" applyFill="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14" xfId="0" applyFont="1" applyFill="1" applyBorder="1" applyAlignment="1">
      <alignment vertical="center"/>
    </xf>
    <xf numFmtId="0" fontId="3" fillId="0" borderId="20" xfId="0" applyFont="1" applyFill="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13" xfId="0" applyFont="1" applyBorder="1" applyAlignment="1">
      <alignment horizontal="left" vertical="center"/>
    </xf>
    <xf numFmtId="0" fontId="2" fillId="0" borderId="17" xfId="0" applyFont="1" applyBorder="1" applyAlignment="1">
      <alignment horizontal="center" vertical="center"/>
    </xf>
    <xf numFmtId="0" fontId="3" fillId="0" borderId="3" xfId="0" applyFont="1" applyBorder="1" applyAlignment="1">
      <alignment horizontal="center" vertical="center"/>
    </xf>
    <xf numFmtId="0" fontId="2" fillId="0" borderId="23" xfId="0" applyFont="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Fill="1" applyBorder="1" applyAlignment="1">
      <alignment horizontal="right" vertical="center"/>
    </xf>
    <xf numFmtId="0" fontId="19" fillId="0" borderId="0" xfId="0" applyFont="1" applyAlignment="1">
      <alignment vertical="center"/>
    </xf>
    <xf numFmtId="0" fontId="5" fillId="0" borderId="0" xfId="0" applyFont="1">
      <alignment vertical="center"/>
    </xf>
    <xf numFmtId="0" fontId="5" fillId="0" borderId="24" xfId="0" applyFont="1" applyBorder="1">
      <alignment vertical="center"/>
    </xf>
    <xf numFmtId="0" fontId="5" fillId="0" borderId="25" xfId="0" applyFont="1" applyBorder="1">
      <alignment vertical="center"/>
    </xf>
    <xf numFmtId="0" fontId="12" fillId="3" borderId="17" xfId="0" applyFont="1" applyFill="1" applyBorder="1" applyAlignment="1">
      <alignment horizontal="center" vertical="center"/>
    </xf>
    <xf numFmtId="0" fontId="5" fillId="0" borderId="3" xfId="0" applyFont="1" applyBorder="1">
      <alignment vertical="center"/>
    </xf>
    <xf numFmtId="58" fontId="6" fillId="0" borderId="0" xfId="0" applyNumberFormat="1" applyFont="1" applyAlignment="1">
      <alignment horizontal="left" vertical="center"/>
    </xf>
    <xf numFmtId="0" fontId="5" fillId="0" borderId="14" xfId="0" applyFont="1" applyBorder="1">
      <alignment vertical="center"/>
    </xf>
    <xf numFmtId="0" fontId="5" fillId="0" borderId="11" xfId="0" applyFont="1" applyBorder="1">
      <alignment vertical="center"/>
    </xf>
    <xf numFmtId="0" fontId="12" fillId="3" borderId="20" xfId="0" applyFont="1" applyFill="1" applyBorder="1" applyAlignment="1">
      <alignment horizontal="center" vertical="center"/>
    </xf>
    <xf numFmtId="0" fontId="5" fillId="0" borderId="4" xfId="0" applyFont="1" applyBorder="1">
      <alignment vertical="center"/>
    </xf>
    <xf numFmtId="0" fontId="5" fillId="0" borderId="6" xfId="0" applyFont="1" applyBorder="1">
      <alignment vertical="center"/>
    </xf>
    <xf numFmtId="0" fontId="5" fillId="0" borderId="16" xfId="0" applyFont="1" applyBorder="1">
      <alignment vertical="center"/>
    </xf>
    <xf numFmtId="0" fontId="12" fillId="3" borderId="22" xfId="0" applyFont="1" applyFill="1" applyBorder="1" applyAlignment="1">
      <alignment horizontal="center" vertical="center"/>
    </xf>
    <xf numFmtId="0" fontId="5" fillId="0" borderId="2" xfId="0" applyFont="1" applyBorder="1">
      <alignment vertical="center"/>
    </xf>
    <xf numFmtId="14" fontId="17" fillId="0" borderId="0" xfId="0" applyNumberFormat="1" applyFont="1" applyFill="1" applyBorder="1" applyAlignment="1">
      <alignment horizontal="center" vertical="center"/>
    </xf>
    <xf numFmtId="177" fontId="13" fillId="4" borderId="16" xfId="0" applyNumberFormat="1" applyFont="1" applyFill="1" applyBorder="1">
      <alignment vertical="center"/>
    </xf>
    <xf numFmtId="0" fontId="20" fillId="0" borderId="1" xfId="0" applyFont="1" applyFill="1" applyBorder="1">
      <alignment vertical="center"/>
    </xf>
    <xf numFmtId="49" fontId="13" fillId="2" borderId="8" xfId="0" applyNumberFormat="1"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left" vertical="center"/>
    </xf>
    <xf numFmtId="0" fontId="10" fillId="0" borderId="5"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17" xfId="0" applyFont="1" applyFill="1" applyBorder="1" applyAlignment="1">
      <alignment vertical="center"/>
    </xf>
    <xf numFmtId="0" fontId="2" fillId="0" borderId="13" xfId="0" applyFont="1" applyFill="1" applyBorder="1" applyAlignment="1">
      <alignment horizontal="left" vertical="center"/>
    </xf>
    <xf numFmtId="0" fontId="10" fillId="2" borderId="3" xfId="0" applyFont="1" applyFill="1" applyBorder="1" applyAlignment="1">
      <alignment horizontal="right" vertical="center"/>
    </xf>
    <xf numFmtId="0" fontId="10" fillId="2" borderId="4" xfId="0" applyFont="1" applyFill="1" applyBorder="1" applyAlignment="1">
      <alignment horizontal="right" vertical="center"/>
    </xf>
    <xf numFmtId="0" fontId="3" fillId="0" borderId="8" xfId="0" applyFont="1" applyFill="1" applyBorder="1" applyAlignment="1">
      <alignment horizontal="right" vertical="center"/>
    </xf>
    <xf numFmtId="0" fontId="10" fillId="2" borderId="5" xfId="0" applyFont="1" applyFill="1" applyBorder="1" applyAlignment="1">
      <alignment horizontal="right" vertical="center"/>
    </xf>
    <xf numFmtId="0" fontId="10" fillId="2" borderId="1" xfId="0" applyFont="1" applyFill="1" applyBorder="1" applyAlignment="1">
      <alignment horizontal="right" vertical="center"/>
    </xf>
    <xf numFmtId="0" fontId="2" fillId="0" borderId="10" xfId="0" applyFont="1" applyFill="1" applyBorder="1" applyAlignment="1">
      <alignment vertical="center"/>
    </xf>
    <xf numFmtId="0" fontId="16" fillId="0" borderId="3" xfId="0" applyFont="1" applyFill="1" applyBorder="1" applyAlignment="1">
      <alignment horizontal="center" vertical="center"/>
    </xf>
    <xf numFmtId="0" fontId="2" fillId="0" borderId="11" xfId="0" applyFont="1" applyFill="1" applyBorder="1" applyAlignment="1">
      <alignment vertical="center"/>
    </xf>
    <xf numFmtId="0" fontId="16" fillId="0" borderId="4" xfId="0" applyFont="1" applyFill="1" applyBorder="1" applyAlignment="1">
      <alignment horizontal="center" vertical="center"/>
    </xf>
    <xf numFmtId="0" fontId="2" fillId="0" borderId="25" xfId="0" applyFont="1" applyFill="1" applyBorder="1" applyAlignment="1">
      <alignment vertical="center"/>
    </xf>
    <xf numFmtId="0" fontId="16" fillId="0" borderId="5" xfId="0" applyFont="1" applyFill="1" applyBorder="1" applyAlignment="1">
      <alignment horizontal="center" vertical="center"/>
    </xf>
    <xf numFmtId="0" fontId="2" fillId="0" borderId="15" xfId="0" applyFont="1" applyFill="1" applyBorder="1" applyAlignment="1">
      <alignment vertical="center"/>
    </xf>
    <xf numFmtId="0" fontId="16"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xf>
    <xf numFmtId="0" fontId="7" fillId="0" borderId="7" xfId="0" applyFont="1" applyFill="1" applyBorder="1" applyAlignment="1">
      <alignment horizontal="left" vertical="center"/>
    </xf>
    <xf numFmtId="0" fontId="7" fillId="0" borderId="18" xfId="0" applyFont="1" applyFill="1" applyBorder="1" applyAlignment="1">
      <alignment horizontal="left" vertical="center"/>
    </xf>
    <xf numFmtId="0" fontId="7" fillId="0" borderId="8" xfId="0" applyFont="1" applyFill="1" applyBorder="1" applyAlignment="1">
      <alignment horizontal="left" vertical="center"/>
    </xf>
    <xf numFmtId="0" fontId="3" fillId="3" borderId="7" xfId="0" applyFont="1" applyFill="1" applyBorder="1" applyAlignment="1">
      <alignment horizontal="left" vertical="center"/>
    </xf>
    <xf numFmtId="0" fontId="3" fillId="3" borderId="18" xfId="0" applyFont="1" applyFill="1" applyBorder="1" applyAlignment="1">
      <alignment horizontal="left" vertical="center"/>
    </xf>
    <xf numFmtId="0" fontId="3" fillId="3" borderId="8" xfId="0" applyFont="1" applyFill="1" applyBorder="1" applyAlignment="1">
      <alignment horizontal="left" vertical="center"/>
    </xf>
    <xf numFmtId="58" fontId="3" fillId="3" borderId="7" xfId="0" applyNumberFormat="1" applyFont="1" applyFill="1" applyBorder="1" applyAlignment="1">
      <alignment horizontal="left" vertical="center"/>
    </xf>
    <xf numFmtId="58" fontId="3" fillId="3" borderId="18" xfId="0" applyNumberFormat="1" applyFont="1" applyFill="1" applyBorder="1" applyAlignment="1">
      <alignment horizontal="left" vertical="center"/>
    </xf>
    <xf numFmtId="58" fontId="3" fillId="3" borderId="8" xfId="0" applyNumberFormat="1" applyFont="1" applyFill="1" applyBorder="1" applyAlignment="1">
      <alignment horizontal="left"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58" fontId="14" fillId="0" borderId="0" xfId="0" applyNumberFormat="1" applyFont="1" applyFill="1" applyBorder="1" applyAlignment="1">
      <alignment horizontal="left" vertical="center"/>
    </xf>
    <xf numFmtId="0" fontId="0" fillId="0" borderId="18" xfId="0" applyBorder="1">
      <alignment vertical="center"/>
    </xf>
    <xf numFmtId="0" fontId="0" fillId="0" borderId="8" xfId="0" applyBorder="1">
      <alignment vertical="center"/>
    </xf>
    <xf numFmtId="0" fontId="2" fillId="0" borderId="0" xfId="0" applyFont="1" applyAlignment="1">
      <alignment horizontal="righ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4" fillId="0" borderId="0" xfId="0" applyFont="1" applyAlignment="1">
      <alignment horizontal="left"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49" fontId="8" fillId="3" borderId="0" xfId="0" applyNumberFormat="1" applyFont="1" applyFill="1" applyBorder="1" applyAlignment="1">
      <alignment horizontal="left" vertical="center"/>
    </xf>
  </cellXfs>
  <cellStyles count="2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s>
  <dxfs count="4">
    <dxf>
      <font>
        <condense val="0"/>
        <extend val="0"/>
        <color indexed="10"/>
      </font>
    </dxf>
    <dxf>
      <font>
        <b/>
        <i val="0"/>
        <condense val="0"/>
        <extend val="0"/>
        <color indexed="10"/>
      </font>
    </dxf>
    <dxf>
      <font>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101600</xdr:colOff>
      <xdr:row>2</xdr:row>
      <xdr:rowOff>76200</xdr:rowOff>
    </xdr:from>
    <xdr:to>
      <xdr:col>12</xdr:col>
      <xdr:colOff>114300</xdr:colOff>
      <xdr:row>81</xdr:row>
      <xdr:rowOff>63500</xdr:rowOff>
    </xdr:to>
    <xdr:sp macro="" textlink="">
      <xdr:nvSpPr>
        <xdr:cNvPr id="5850" name="Rectangle 1"/>
        <xdr:cNvSpPr>
          <a:spLocks noChangeArrowheads="1"/>
        </xdr:cNvSpPr>
      </xdr:nvSpPr>
      <xdr:spPr bwMode="auto">
        <a:xfrm>
          <a:off x="101600" y="1117600"/>
          <a:ext cx="8801100" cy="17056100"/>
        </a:xfrm>
        <a:prstGeom prst="rect">
          <a:avLst/>
        </a:prstGeom>
        <a:noFill/>
        <a:ln w="12700" cap="rnd">
          <a:solidFill>
            <a:srgbClr val="000000"/>
          </a:solidFill>
          <a:prstDash val="sysDot"/>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12</xdr:col>
      <xdr:colOff>0</xdr:colOff>
      <xdr:row>65</xdr:row>
      <xdr:rowOff>53975</xdr:rowOff>
    </xdr:from>
    <xdr:to>
      <xdr:col>12</xdr:col>
      <xdr:colOff>0</xdr:colOff>
      <xdr:row>66</xdr:row>
      <xdr:rowOff>208760</xdr:rowOff>
    </xdr:to>
    <xdr:sp macro="" textlink="">
      <xdr:nvSpPr>
        <xdr:cNvPr id="5122" name="Text Box 2"/>
        <xdr:cNvSpPr txBox="1">
          <a:spLocks noChangeArrowheads="1"/>
        </xdr:cNvSpPr>
      </xdr:nvSpPr>
      <xdr:spPr bwMode="auto">
        <a:xfrm>
          <a:off x="8801100" y="12363450"/>
          <a:ext cx="0" cy="30480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83</xdr:row>
      <xdr:rowOff>0</xdr:rowOff>
    </xdr:from>
    <xdr:to>
      <xdr:col>11</xdr:col>
      <xdr:colOff>1063711</xdr:colOff>
      <xdr:row>83</xdr:row>
      <xdr:rowOff>0</xdr:rowOff>
    </xdr:to>
    <xdr:sp macro="" textlink="">
      <xdr:nvSpPr>
        <xdr:cNvPr id="5123" name="Text Box 3"/>
        <xdr:cNvSpPr txBox="1">
          <a:spLocks noChangeArrowheads="1"/>
        </xdr:cNvSpPr>
      </xdr:nvSpPr>
      <xdr:spPr bwMode="auto">
        <a:xfrm>
          <a:off x="6924675" y="155924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83</xdr:row>
      <xdr:rowOff>0</xdr:rowOff>
    </xdr:from>
    <xdr:to>
      <xdr:col>11</xdr:col>
      <xdr:colOff>1063711</xdr:colOff>
      <xdr:row>83</xdr:row>
      <xdr:rowOff>0</xdr:rowOff>
    </xdr:to>
    <xdr:sp macro="" textlink="">
      <xdr:nvSpPr>
        <xdr:cNvPr id="5124" name="Text Box 4"/>
        <xdr:cNvSpPr txBox="1">
          <a:spLocks noChangeArrowheads="1"/>
        </xdr:cNvSpPr>
      </xdr:nvSpPr>
      <xdr:spPr bwMode="auto">
        <a:xfrm>
          <a:off x="6924675" y="155924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82</xdr:row>
      <xdr:rowOff>0</xdr:rowOff>
    </xdr:from>
    <xdr:to>
      <xdr:col>11</xdr:col>
      <xdr:colOff>1063711</xdr:colOff>
      <xdr:row>82</xdr:row>
      <xdr:rowOff>0</xdr:rowOff>
    </xdr:to>
    <xdr:sp macro="" textlink="">
      <xdr:nvSpPr>
        <xdr:cNvPr id="5125" name="Text Box 5"/>
        <xdr:cNvSpPr txBox="1">
          <a:spLocks noChangeArrowheads="1"/>
        </xdr:cNvSpPr>
      </xdr:nvSpPr>
      <xdr:spPr bwMode="auto">
        <a:xfrm>
          <a:off x="6924675" y="1543050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82</xdr:row>
      <xdr:rowOff>0</xdr:rowOff>
    </xdr:from>
    <xdr:to>
      <xdr:col>11</xdr:col>
      <xdr:colOff>1063711</xdr:colOff>
      <xdr:row>82</xdr:row>
      <xdr:rowOff>0</xdr:rowOff>
    </xdr:to>
    <xdr:sp macro="" textlink="">
      <xdr:nvSpPr>
        <xdr:cNvPr id="5126" name="Text Box 6"/>
        <xdr:cNvSpPr txBox="1">
          <a:spLocks noChangeArrowheads="1"/>
        </xdr:cNvSpPr>
      </xdr:nvSpPr>
      <xdr:spPr bwMode="auto">
        <a:xfrm>
          <a:off x="6924675" y="1543050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82</xdr:row>
      <xdr:rowOff>0</xdr:rowOff>
    </xdr:from>
    <xdr:to>
      <xdr:col>11</xdr:col>
      <xdr:colOff>1063711</xdr:colOff>
      <xdr:row>82</xdr:row>
      <xdr:rowOff>0</xdr:rowOff>
    </xdr:to>
    <xdr:sp macro="" textlink="">
      <xdr:nvSpPr>
        <xdr:cNvPr id="5127" name="Text Box 7"/>
        <xdr:cNvSpPr txBox="1">
          <a:spLocks noChangeArrowheads="1"/>
        </xdr:cNvSpPr>
      </xdr:nvSpPr>
      <xdr:spPr bwMode="auto">
        <a:xfrm>
          <a:off x="6924675" y="1543050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4</xdr:col>
      <xdr:colOff>1266825</xdr:colOff>
      <xdr:row>1</xdr:row>
      <xdr:rowOff>66675</xdr:rowOff>
    </xdr:from>
    <xdr:to>
      <xdr:col>10</xdr:col>
      <xdr:colOff>228600</xdr:colOff>
      <xdr:row>1</xdr:row>
      <xdr:rowOff>809625</xdr:rowOff>
    </xdr:to>
    <xdr:sp macro="" textlink="">
      <xdr:nvSpPr>
        <xdr:cNvPr id="5161" name="Rectangle 8"/>
        <xdr:cNvSpPr>
          <a:spLocks noChangeArrowheads="1"/>
        </xdr:cNvSpPr>
      </xdr:nvSpPr>
      <xdr:spPr bwMode="auto">
        <a:xfrm>
          <a:off x="2686050" y="247650"/>
          <a:ext cx="3286125" cy="742950"/>
        </a:xfrm>
        <a:prstGeom prst="rect">
          <a:avLst/>
        </a:prstGeom>
        <a:noFill/>
        <a:ln w="9525">
          <a:solidFill>
            <a:srgbClr val="FF0000"/>
          </a:solidFill>
          <a:miter lim="800000"/>
          <a:headEnd/>
          <a:tailEnd/>
        </a:ln>
      </xdr:spPr>
      <xdr:txBody>
        <a:bodyPr vertOverflow="clip" wrap="square" lIns="54864" tIns="27432" rIns="54864" bIns="27432" anchor="ctr" upright="1"/>
        <a:lstStyle/>
        <a:p>
          <a:pPr algn="ctr" rtl="0">
            <a:defRPr sz="1000"/>
          </a:pPr>
          <a:r>
            <a:rPr lang="ja-JP" altLang="en-US" sz="2000" b="0" i="0" u="none" strike="noStrike" baseline="0">
              <a:solidFill>
                <a:srgbClr val="DD0806"/>
              </a:solidFill>
              <a:latin typeface="HGS創英角ﾎﾟｯﾌﾟ体"/>
              <a:ea typeface="HGS創英角ﾎﾟｯﾌﾟ体"/>
              <a:cs typeface="HGS創英角ﾎﾟｯﾌﾟ体"/>
            </a:rPr>
            <a:t>証明書見本</a:t>
          </a:r>
        </a:p>
        <a:p>
          <a:pPr algn="ctr" rtl="0">
            <a:defRPr sz="1000"/>
          </a:pPr>
          <a:r>
            <a:rPr lang="ja-JP" altLang="en-US" sz="2000" b="0" i="0" u="none" strike="noStrike" baseline="0">
              <a:solidFill>
                <a:srgbClr val="DD0806"/>
              </a:solidFill>
              <a:latin typeface="HGS創英角ﾎﾟｯﾌﾟ体"/>
              <a:ea typeface="HGS創英角ﾎﾟｯﾌﾟ体"/>
              <a:cs typeface="HGS創英角ﾎﾟｯﾌﾟ体"/>
            </a:rPr>
            <a:t>（指定科目に「選択」が含まれる場合）</a:t>
          </a:r>
        </a:p>
        <a:p>
          <a:pPr algn="ctr" rtl="0">
            <a:defRPr sz="1000"/>
          </a:pPr>
          <a:r>
            <a:rPr lang="ja-JP" altLang="en-US" sz="2000" b="0" i="0" u="none" strike="noStrike" baseline="0">
              <a:solidFill>
                <a:srgbClr val="DD0806"/>
              </a:solidFill>
              <a:latin typeface="HGS創英角ﾎﾟｯﾌﾟ体"/>
              <a:ea typeface="HGS創英角ﾎﾟｯﾌﾟ体"/>
              <a:cs typeface="HGS創英角ﾎﾟｯﾌﾟ体"/>
            </a:rPr>
            <a:t>一級建築士試験　実務２年～４年</a:t>
          </a:r>
        </a:p>
      </xdr:txBody>
    </xdr:sp>
    <xdr:clientData/>
  </xdr:twoCellAnchor>
  <xdr:twoCellAnchor>
    <xdr:from>
      <xdr:col>11</xdr:col>
      <xdr:colOff>1263650</xdr:colOff>
      <xdr:row>0</xdr:row>
      <xdr:rowOff>63500</xdr:rowOff>
    </xdr:from>
    <xdr:to>
      <xdr:col>11</xdr:col>
      <xdr:colOff>1924050</xdr:colOff>
      <xdr:row>1</xdr:row>
      <xdr:rowOff>114528</xdr:rowOff>
    </xdr:to>
    <xdr:sp macro="" textlink="">
      <xdr:nvSpPr>
        <xdr:cNvPr id="5130" name="Text Box 10"/>
        <xdr:cNvSpPr txBox="1">
          <a:spLocks noChangeArrowheads="1"/>
        </xdr:cNvSpPr>
      </xdr:nvSpPr>
      <xdr:spPr bwMode="auto">
        <a:xfrm>
          <a:off x="8058150" y="57150"/>
          <a:ext cx="647700"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a:t>
          </a:r>
          <a:r>
            <a:rPr lang="en-US" altLang="ja-JP" sz="1100" b="0" i="0" u="none" strike="noStrike" baseline="0">
              <a:solidFill>
                <a:srgbClr val="000000"/>
              </a:solidFill>
              <a:latin typeface="ＭＳ Ｐゴシック"/>
              <a:ea typeface="ＭＳ Ｐゴシック"/>
            </a:rPr>
            <a:t>2-2</a:t>
          </a:r>
        </a:p>
      </xdr:txBody>
    </xdr:sp>
    <xdr:clientData/>
  </xdr:twoCellAnchor>
  <xdr:twoCellAnchor>
    <xdr:from>
      <xdr:col>10</xdr:col>
      <xdr:colOff>990600</xdr:colOff>
      <xdr:row>15</xdr:row>
      <xdr:rowOff>76200</xdr:rowOff>
    </xdr:from>
    <xdr:to>
      <xdr:col>11</xdr:col>
      <xdr:colOff>431800</xdr:colOff>
      <xdr:row>17</xdr:row>
      <xdr:rowOff>114300</xdr:rowOff>
    </xdr:to>
    <xdr:sp macro="" textlink="">
      <xdr:nvSpPr>
        <xdr:cNvPr id="5859" name="Oval 11"/>
        <xdr:cNvSpPr>
          <a:spLocks noChangeArrowheads="1"/>
        </xdr:cNvSpPr>
      </xdr:nvSpPr>
      <xdr:spPr bwMode="auto">
        <a:xfrm>
          <a:off x="6718300" y="4064000"/>
          <a:ext cx="482600" cy="4699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952500</xdr:colOff>
      <xdr:row>41</xdr:row>
      <xdr:rowOff>76200</xdr:rowOff>
    </xdr:from>
    <xdr:to>
      <xdr:col>11</xdr:col>
      <xdr:colOff>406400</xdr:colOff>
      <xdr:row>43</xdr:row>
      <xdr:rowOff>114300</xdr:rowOff>
    </xdr:to>
    <xdr:sp macro="" textlink="">
      <xdr:nvSpPr>
        <xdr:cNvPr id="5860" name="Oval 12"/>
        <xdr:cNvSpPr>
          <a:spLocks noChangeArrowheads="1"/>
        </xdr:cNvSpPr>
      </xdr:nvSpPr>
      <xdr:spPr bwMode="auto">
        <a:xfrm>
          <a:off x="6680200" y="9677400"/>
          <a:ext cx="495300" cy="4699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2</xdr:col>
      <xdr:colOff>50800</xdr:colOff>
      <xdr:row>13</xdr:row>
      <xdr:rowOff>101600</xdr:rowOff>
    </xdr:from>
    <xdr:to>
      <xdr:col>4</xdr:col>
      <xdr:colOff>977900</xdr:colOff>
      <xdr:row>67</xdr:row>
      <xdr:rowOff>114300</xdr:rowOff>
    </xdr:to>
    <xdr:sp macro="" textlink="">
      <xdr:nvSpPr>
        <xdr:cNvPr id="5861" name="AutoShape 13"/>
        <xdr:cNvSpPr>
          <a:spLocks noChangeArrowheads="1"/>
        </xdr:cNvSpPr>
      </xdr:nvSpPr>
      <xdr:spPr bwMode="auto">
        <a:xfrm>
          <a:off x="254000" y="3670300"/>
          <a:ext cx="2133600" cy="11658600"/>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4</xdr:col>
      <xdr:colOff>977900</xdr:colOff>
      <xdr:row>30</xdr:row>
      <xdr:rowOff>50800</xdr:rowOff>
    </xdr:from>
    <xdr:to>
      <xdr:col>8</xdr:col>
      <xdr:colOff>12700</xdr:colOff>
      <xdr:row>37</xdr:row>
      <xdr:rowOff>88900</xdr:rowOff>
    </xdr:to>
    <xdr:sp macro="" textlink="">
      <xdr:nvSpPr>
        <xdr:cNvPr id="5862" name="Line 14"/>
        <xdr:cNvSpPr>
          <a:spLocks noChangeShapeType="1"/>
        </xdr:cNvSpPr>
      </xdr:nvSpPr>
      <xdr:spPr bwMode="auto">
        <a:xfrm>
          <a:off x="2387600" y="7277100"/>
          <a:ext cx="1473200" cy="1549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4</xdr:col>
      <xdr:colOff>1416050</xdr:colOff>
      <xdr:row>36</xdr:row>
      <xdr:rowOff>98425</xdr:rowOff>
    </xdr:from>
    <xdr:to>
      <xdr:col>9</xdr:col>
      <xdr:colOff>1025525</xdr:colOff>
      <xdr:row>41</xdr:row>
      <xdr:rowOff>53900</xdr:rowOff>
    </xdr:to>
    <xdr:sp macro="" textlink="">
      <xdr:nvSpPr>
        <xdr:cNvPr id="5135" name="Text Box 15"/>
        <xdr:cNvSpPr txBox="1">
          <a:spLocks noChangeArrowheads="1"/>
        </xdr:cNvSpPr>
      </xdr:nvSpPr>
      <xdr:spPr bwMode="auto">
        <a:xfrm>
          <a:off x="2847975" y="7429500"/>
          <a:ext cx="2886075" cy="8286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指定科目と認められた科目を過不足なく明示するとともに、並び順については、センターホームページ上に掲載している「指定科目に該当すると認められる開講科目一覧」と同じとしてください。</a:t>
          </a:r>
        </a:p>
      </xdr:txBody>
    </xdr:sp>
    <xdr:clientData/>
  </xdr:twoCellAnchor>
  <xdr:twoCellAnchor>
    <xdr:from>
      <xdr:col>11</xdr:col>
      <xdr:colOff>177800</xdr:colOff>
      <xdr:row>31</xdr:row>
      <xdr:rowOff>63500</xdr:rowOff>
    </xdr:from>
    <xdr:to>
      <xdr:col>11</xdr:col>
      <xdr:colOff>558800</xdr:colOff>
      <xdr:row>41</xdr:row>
      <xdr:rowOff>88900</xdr:rowOff>
    </xdr:to>
    <xdr:sp macro="" textlink="">
      <xdr:nvSpPr>
        <xdr:cNvPr id="5864" name="Line 16"/>
        <xdr:cNvSpPr>
          <a:spLocks noChangeShapeType="1"/>
        </xdr:cNvSpPr>
      </xdr:nvSpPr>
      <xdr:spPr bwMode="auto">
        <a:xfrm flipH="1">
          <a:off x="6946900" y="7505700"/>
          <a:ext cx="381000" cy="2184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177800</xdr:colOff>
      <xdr:row>17</xdr:row>
      <xdr:rowOff>114300</xdr:rowOff>
    </xdr:from>
    <xdr:to>
      <xdr:col>11</xdr:col>
      <xdr:colOff>330200</xdr:colOff>
      <xdr:row>24</xdr:row>
      <xdr:rowOff>152400</xdr:rowOff>
    </xdr:to>
    <xdr:sp macro="" textlink="">
      <xdr:nvSpPr>
        <xdr:cNvPr id="5865" name="Line 17"/>
        <xdr:cNvSpPr>
          <a:spLocks noChangeShapeType="1"/>
        </xdr:cNvSpPr>
      </xdr:nvSpPr>
      <xdr:spPr bwMode="auto">
        <a:xfrm>
          <a:off x="6946900" y="4533900"/>
          <a:ext cx="152400" cy="1549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10</xdr:col>
      <xdr:colOff>85725</xdr:colOff>
      <xdr:row>23</xdr:row>
      <xdr:rowOff>104775</xdr:rowOff>
    </xdr:from>
    <xdr:to>
      <xdr:col>11</xdr:col>
      <xdr:colOff>1933575</xdr:colOff>
      <xdr:row>31</xdr:row>
      <xdr:rowOff>146073</xdr:rowOff>
    </xdr:to>
    <xdr:sp macro="" textlink="">
      <xdr:nvSpPr>
        <xdr:cNvPr id="5138" name="Text Box 18"/>
        <xdr:cNvSpPr txBox="1">
          <a:spLocks noChangeArrowheads="1"/>
        </xdr:cNvSpPr>
      </xdr:nvSpPr>
      <xdr:spPr bwMode="auto">
        <a:xfrm>
          <a:off x="5829300" y="5210175"/>
          <a:ext cx="2886075" cy="140970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p>
        <a:p>
          <a:pPr algn="l" rtl="0">
            <a:defRPr sz="1000"/>
          </a:pPr>
          <a:r>
            <a:rPr lang="ja-JP" altLang="en-US" sz="900" b="0" i="0" u="none" strike="noStrike" baseline="0">
              <a:solidFill>
                <a:srgbClr val="DD0806"/>
              </a:solidFill>
              <a:latin typeface="ＭＳ Ｐゴシック"/>
              <a:ea typeface="ＭＳ Ｐゴシック"/>
              <a:cs typeface="ＭＳ Ｐゴシック"/>
            </a:rPr>
            <a:t>この場合は、証明書の「科目名」の「備考欄」に</a:t>
          </a:r>
          <a:r>
            <a:rPr lang="en-US" altLang="ja-JP" sz="900" b="0" i="0" u="none" strike="noStrike" baseline="0">
              <a:solidFill>
                <a:srgbClr val="DD0806"/>
              </a:solidFill>
              <a:latin typeface="ＭＳ Ｐゴシック"/>
              <a:ea typeface="ＭＳ Ｐゴシック"/>
              <a:cs typeface="ＭＳ Ｐゴシック"/>
            </a:rPr>
            <a:t>『</a:t>
          </a:r>
          <a:r>
            <a:rPr lang="ja-JP" altLang="en-US" sz="900" b="0" i="0" u="none" strike="noStrike" baseline="0">
              <a:solidFill>
                <a:srgbClr val="DD0806"/>
              </a:solidFill>
              <a:latin typeface="ＭＳ Ｐゴシック"/>
              <a:ea typeface="ＭＳ Ｐゴシック"/>
              <a:cs typeface="ＭＳ Ｐゴシック"/>
            </a:rPr>
            <a:t>置換</a:t>
          </a:r>
          <a:r>
            <a:rPr lang="en-US" altLang="ja-JP" sz="900" b="0" i="0" u="none" strike="noStrike" baseline="0">
              <a:solidFill>
                <a:srgbClr val="DD0806"/>
              </a:solidFill>
              <a:latin typeface="ＭＳ Ｐゴシック"/>
              <a:ea typeface="ＭＳ Ｐゴシック"/>
              <a:cs typeface="ＭＳ Ｐゴシック"/>
            </a:rPr>
            <a:t>』</a:t>
          </a:r>
          <a:r>
            <a:rPr lang="ja-JP" altLang="en-US" sz="900" b="0" i="0" u="none" strike="noStrike" baseline="0">
              <a:solidFill>
                <a:srgbClr val="DD0806"/>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9</xdr:col>
      <xdr:colOff>914400</xdr:colOff>
      <xdr:row>15</xdr:row>
      <xdr:rowOff>25400</xdr:rowOff>
    </xdr:from>
    <xdr:to>
      <xdr:col>10</xdr:col>
      <xdr:colOff>635000</xdr:colOff>
      <xdr:row>18</xdr:row>
      <xdr:rowOff>76200</xdr:rowOff>
    </xdr:to>
    <xdr:sp macro="" textlink="">
      <xdr:nvSpPr>
        <xdr:cNvPr id="5867" name="Line 19"/>
        <xdr:cNvSpPr>
          <a:spLocks noChangeShapeType="1"/>
        </xdr:cNvSpPr>
      </xdr:nvSpPr>
      <xdr:spPr bwMode="auto">
        <a:xfrm flipH="1">
          <a:off x="5600700" y="4013200"/>
          <a:ext cx="762000" cy="6985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9</xdr:col>
      <xdr:colOff>76200</xdr:colOff>
      <xdr:row>17</xdr:row>
      <xdr:rowOff>190500</xdr:rowOff>
    </xdr:from>
    <xdr:to>
      <xdr:col>9</xdr:col>
      <xdr:colOff>939800</xdr:colOff>
      <xdr:row>19</xdr:row>
      <xdr:rowOff>12700</xdr:rowOff>
    </xdr:to>
    <xdr:sp macro="" textlink="">
      <xdr:nvSpPr>
        <xdr:cNvPr id="5868" name="Oval 20"/>
        <xdr:cNvSpPr>
          <a:spLocks noChangeArrowheads="1"/>
        </xdr:cNvSpPr>
      </xdr:nvSpPr>
      <xdr:spPr bwMode="auto">
        <a:xfrm>
          <a:off x="4762500" y="4610100"/>
          <a:ext cx="863600" cy="2540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19050</xdr:colOff>
      <xdr:row>14</xdr:row>
      <xdr:rowOff>98425</xdr:rowOff>
    </xdr:from>
    <xdr:to>
      <xdr:col>11</xdr:col>
      <xdr:colOff>1990725</xdr:colOff>
      <xdr:row>15</xdr:row>
      <xdr:rowOff>114484</xdr:rowOff>
    </xdr:to>
    <xdr:sp macro="" textlink="">
      <xdr:nvSpPr>
        <xdr:cNvPr id="5141" name="Text Box 21"/>
        <xdr:cNvSpPr txBox="1">
          <a:spLocks noChangeArrowheads="1"/>
        </xdr:cNvSpPr>
      </xdr:nvSpPr>
      <xdr:spPr bwMode="auto">
        <a:xfrm>
          <a:off x="5762625" y="3657600"/>
          <a:ext cx="3009900" cy="1905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選択科目で、修得していない場合は空白にしてください。</a:t>
          </a:r>
        </a:p>
      </xdr:txBody>
    </xdr:sp>
    <xdr:clientData/>
  </xdr:twoCellAnchor>
  <xdr:twoCellAnchor>
    <xdr:from>
      <xdr:col>10</xdr:col>
      <xdr:colOff>590550</xdr:colOff>
      <xdr:row>75</xdr:row>
      <xdr:rowOff>101600</xdr:rowOff>
    </xdr:from>
    <xdr:to>
      <xdr:col>11</xdr:col>
      <xdr:colOff>771525</xdr:colOff>
      <xdr:row>80</xdr:row>
      <xdr:rowOff>152453</xdr:rowOff>
    </xdr:to>
    <xdr:sp macro="" textlink="">
      <xdr:nvSpPr>
        <xdr:cNvPr id="5142" name="Rectangle 22"/>
        <xdr:cNvSpPr>
          <a:spLocks noChangeArrowheads="1"/>
        </xdr:cNvSpPr>
      </xdr:nvSpPr>
      <xdr:spPr bwMode="auto">
        <a:xfrm>
          <a:off x="6343650" y="14373225"/>
          <a:ext cx="1209675" cy="895350"/>
        </a:xfrm>
        <a:prstGeom prst="rect">
          <a:avLst/>
        </a:prstGeom>
        <a:noFill/>
        <a:ln w="19050">
          <a:solidFill>
            <a:srgbClr val="FF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FF0000"/>
              </a:solidFill>
              <a:latin typeface="HGP行書体"/>
              <a:ea typeface="HGP行書体"/>
            </a:rPr>
            <a:t>学校印</a:t>
          </a:r>
        </a:p>
      </xdr:txBody>
    </xdr:sp>
    <xdr:clientData/>
  </xdr:twoCellAnchor>
  <xdr:twoCellAnchor>
    <xdr:from>
      <xdr:col>6</xdr:col>
      <xdr:colOff>590550</xdr:colOff>
      <xdr:row>11</xdr:row>
      <xdr:rowOff>114300</xdr:rowOff>
    </xdr:from>
    <xdr:to>
      <xdr:col>11</xdr:col>
      <xdr:colOff>314325</xdr:colOff>
      <xdr:row>12</xdr:row>
      <xdr:rowOff>121047</xdr:rowOff>
    </xdr:to>
    <xdr:sp macro="" textlink="">
      <xdr:nvSpPr>
        <xdr:cNvPr id="5175" name="Text Box 31"/>
        <xdr:cNvSpPr txBox="1">
          <a:spLocks noChangeArrowheads="1"/>
        </xdr:cNvSpPr>
      </xdr:nvSpPr>
      <xdr:spPr bwMode="auto">
        <a:xfrm>
          <a:off x="3800475" y="3143250"/>
          <a:ext cx="3295650" cy="19050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DD0806"/>
              </a:solidFill>
              <a:latin typeface="ＭＳ Ｐゴシック"/>
              <a:ea typeface="ＭＳ Ｐゴシック"/>
              <a:cs typeface="ＭＳ Ｐゴシック"/>
            </a:rPr>
            <a:t>センターからの確認結果（通知）文書の日付としてください。</a:t>
          </a:r>
        </a:p>
        <a:p>
          <a:pPr algn="l" rtl="0">
            <a:defRPr sz="1000"/>
          </a:pPr>
          <a:endParaRPr lang="ja-JP" altLang="en-US" sz="900" b="0" i="0" u="none" strike="noStrike" baseline="0">
            <a:solidFill>
              <a:srgbClr val="DD0806"/>
            </a:solidFill>
            <a:latin typeface="ＭＳ Ｐゴシック"/>
            <a:ea typeface="ＭＳ Ｐゴシック"/>
            <a:cs typeface="ＭＳ Ｐゴシック"/>
          </a:endParaRPr>
        </a:p>
      </xdr:txBody>
    </xdr:sp>
    <xdr:clientData/>
  </xdr:twoCellAnchor>
  <xdr:twoCellAnchor>
    <xdr:from>
      <xdr:col>11</xdr:col>
      <xdr:colOff>317500</xdr:colOff>
      <xdr:row>11</xdr:row>
      <xdr:rowOff>12700</xdr:rowOff>
    </xdr:from>
    <xdr:to>
      <xdr:col>11</xdr:col>
      <xdr:colOff>558800</xdr:colOff>
      <xdr:row>12</xdr:row>
      <xdr:rowOff>12700</xdr:rowOff>
    </xdr:to>
    <xdr:sp macro="" textlink="">
      <xdr:nvSpPr>
        <xdr:cNvPr id="5872" name="Line 32"/>
        <xdr:cNvSpPr>
          <a:spLocks noChangeShapeType="1"/>
        </xdr:cNvSpPr>
      </xdr:nvSpPr>
      <xdr:spPr bwMode="auto">
        <a:xfrm flipH="1">
          <a:off x="7086600" y="3225800"/>
          <a:ext cx="241300" cy="1778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406400</xdr:colOff>
      <xdr:row>9</xdr:row>
      <xdr:rowOff>88900</xdr:rowOff>
    </xdr:from>
    <xdr:to>
      <xdr:col>11</xdr:col>
      <xdr:colOff>1574800</xdr:colOff>
      <xdr:row>11</xdr:row>
      <xdr:rowOff>76200</xdr:rowOff>
    </xdr:to>
    <xdr:sp macro="" textlink="">
      <xdr:nvSpPr>
        <xdr:cNvPr id="5873" name="Oval 33"/>
        <xdr:cNvSpPr>
          <a:spLocks noChangeArrowheads="1"/>
        </xdr:cNvSpPr>
      </xdr:nvSpPr>
      <xdr:spPr bwMode="auto">
        <a:xfrm>
          <a:off x="7175500" y="2921000"/>
          <a:ext cx="1168400" cy="3683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142875</xdr:colOff>
      <xdr:row>79</xdr:row>
      <xdr:rowOff>0</xdr:rowOff>
    </xdr:from>
    <xdr:to>
      <xdr:col>11</xdr:col>
      <xdr:colOff>1063711</xdr:colOff>
      <xdr:row>79</xdr:row>
      <xdr:rowOff>0</xdr:rowOff>
    </xdr:to>
    <xdr:sp macro="" textlink="">
      <xdr:nvSpPr>
        <xdr:cNvPr id="3083" name="Text Box 11"/>
        <xdr:cNvSpPr txBox="1">
          <a:spLocks noChangeArrowheads="1"/>
        </xdr:cNvSpPr>
      </xdr:nvSpPr>
      <xdr:spPr bwMode="auto">
        <a:xfrm>
          <a:off x="6924675" y="516350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79</xdr:row>
      <xdr:rowOff>0</xdr:rowOff>
    </xdr:from>
    <xdr:to>
      <xdr:col>11</xdr:col>
      <xdr:colOff>1063711</xdr:colOff>
      <xdr:row>79</xdr:row>
      <xdr:rowOff>0</xdr:rowOff>
    </xdr:to>
    <xdr:sp macro="" textlink="">
      <xdr:nvSpPr>
        <xdr:cNvPr id="3084" name="Text Box 12"/>
        <xdr:cNvSpPr txBox="1">
          <a:spLocks noChangeArrowheads="1"/>
        </xdr:cNvSpPr>
      </xdr:nvSpPr>
      <xdr:spPr bwMode="auto">
        <a:xfrm>
          <a:off x="6924675" y="516350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79</xdr:row>
      <xdr:rowOff>0</xdr:rowOff>
    </xdr:from>
    <xdr:to>
      <xdr:col>11</xdr:col>
      <xdr:colOff>1063711</xdr:colOff>
      <xdr:row>79</xdr:row>
      <xdr:rowOff>0</xdr:rowOff>
    </xdr:to>
    <xdr:sp macro="" textlink="">
      <xdr:nvSpPr>
        <xdr:cNvPr id="3085" name="Text Box 13"/>
        <xdr:cNvSpPr txBox="1">
          <a:spLocks noChangeArrowheads="1"/>
        </xdr:cNvSpPr>
      </xdr:nvSpPr>
      <xdr:spPr bwMode="auto">
        <a:xfrm>
          <a:off x="6924675" y="516350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view="pageLayout" topLeftCell="A22" workbookViewId="0">
      <selection activeCell="E2" sqref="E2"/>
    </sheetView>
  </sheetViews>
  <sheetFormatPr defaultColWidth="13" defaultRowHeight="11.25" x14ac:dyDescent="0.15"/>
  <cols>
    <col min="1" max="1" width="2.625" style="1" customWidth="1"/>
    <col min="2" max="2" width="3.625" style="1" hidden="1" customWidth="1"/>
    <col min="3" max="3" width="2.625" style="1" customWidth="1"/>
    <col min="4" max="4" width="13.125" style="6" customWidth="1"/>
    <col min="5" max="5" width="23.5" style="1" customWidth="1"/>
    <col min="6" max="6" width="2.125" style="1" hidden="1" customWidth="1"/>
    <col min="7" max="7" width="8.5" style="1" customWidth="1"/>
    <col min="8" max="8" width="8.5" style="52" hidden="1" customWidth="1"/>
    <col min="9" max="9" width="11" style="1" customWidth="1"/>
    <col min="10" max="11" width="13.625" style="1" customWidth="1"/>
    <col min="12" max="12" width="26.5" style="1" customWidth="1"/>
    <col min="13" max="13" width="3" style="1" customWidth="1"/>
    <col min="14" max="16384" width="13" style="1"/>
  </cols>
  <sheetData>
    <row r="1" spans="1:12" s="79" customFormat="1" ht="14.25" x14ac:dyDescent="0.15">
      <c r="C1" s="147" t="s">
        <v>111</v>
      </c>
      <c r="D1" s="147"/>
      <c r="E1" s="147"/>
      <c r="F1" s="147"/>
      <c r="G1" s="147"/>
      <c r="H1" s="147"/>
      <c r="I1" s="147"/>
      <c r="J1" s="147"/>
      <c r="K1" s="147"/>
      <c r="L1" s="147"/>
    </row>
    <row r="2" spans="1:12" ht="64.5" customHeight="1" x14ac:dyDescent="0.15"/>
    <row r="3" spans="1:12" customFormat="1" ht="13.5" x14ac:dyDescent="0.15">
      <c r="A3" s="1"/>
      <c r="B3" s="1" t="s">
        <v>38</v>
      </c>
      <c r="C3" s="1"/>
      <c r="D3" s="6"/>
      <c r="E3" s="1"/>
      <c r="F3" s="1"/>
      <c r="G3" s="1"/>
      <c r="H3" s="52"/>
      <c r="I3" s="1"/>
      <c r="J3" s="1"/>
      <c r="K3" s="20"/>
      <c r="L3" s="20"/>
    </row>
    <row r="4" spans="1:12" customFormat="1" ht="13.5" x14ac:dyDescent="0.15">
      <c r="A4" s="1"/>
      <c r="B4" s="1" t="s">
        <v>38</v>
      </c>
      <c r="C4" s="6" t="s">
        <v>48</v>
      </c>
      <c r="D4" s="6"/>
      <c r="E4" s="20"/>
      <c r="F4" s="20"/>
      <c r="G4" s="20"/>
      <c r="H4" s="63"/>
      <c r="I4" s="1"/>
      <c r="J4" s="1"/>
      <c r="K4" s="20"/>
      <c r="L4" s="80" t="s">
        <v>51</v>
      </c>
    </row>
    <row r="5" spans="1:12" customFormat="1" ht="13.5" x14ac:dyDescent="0.15">
      <c r="A5" s="1"/>
      <c r="B5" s="1" t="s">
        <v>38</v>
      </c>
      <c r="C5" s="6"/>
      <c r="D5" s="6"/>
      <c r="E5" s="20"/>
      <c r="F5" s="20"/>
      <c r="G5" s="20"/>
      <c r="H5" s="63"/>
      <c r="I5" s="1"/>
      <c r="J5" s="1"/>
      <c r="K5" s="20"/>
      <c r="L5" s="20"/>
    </row>
    <row r="6" spans="1:12" s="21" customFormat="1" ht="20.100000000000001" customHeight="1" x14ac:dyDescent="0.15">
      <c r="B6" s="1" t="s">
        <v>38</v>
      </c>
      <c r="D6" s="148" t="s">
        <v>30</v>
      </c>
      <c r="E6" s="148"/>
      <c r="F6" s="148"/>
      <c r="G6" s="148"/>
      <c r="H6" s="148"/>
      <c r="I6" s="148"/>
      <c r="J6" s="148"/>
      <c r="K6" s="148"/>
      <c r="L6" s="148"/>
    </row>
    <row r="7" spans="1:12" s="22" customFormat="1" ht="20.100000000000001" customHeight="1" x14ac:dyDescent="0.15">
      <c r="B7" s="1" t="s">
        <v>38</v>
      </c>
      <c r="D7" s="148" t="s">
        <v>31</v>
      </c>
      <c r="E7" s="148"/>
      <c r="F7" s="148"/>
      <c r="G7" s="148"/>
      <c r="H7" s="148"/>
      <c r="I7" s="148"/>
      <c r="J7" s="148"/>
      <c r="K7" s="148"/>
      <c r="L7" s="148"/>
    </row>
    <row r="8" spans="1:12" s="22" customFormat="1" ht="17.100000000000001" customHeight="1" x14ac:dyDescent="0.15">
      <c r="B8" s="1" t="s">
        <v>38</v>
      </c>
      <c r="D8" s="23"/>
      <c r="E8" s="23"/>
      <c r="F8" s="23"/>
      <c r="G8" s="23"/>
      <c r="H8" s="64"/>
      <c r="I8" s="23"/>
      <c r="J8" s="23"/>
      <c r="K8" s="23"/>
      <c r="L8" s="23"/>
    </row>
    <row r="9" spans="1:12" ht="33.75" customHeight="1" x14ac:dyDescent="0.15">
      <c r="B9" s="1" t="s">
        <v>38</v>
      </c>
      <c r="C9" s="38" t="s">
        <v>2</v>
      </c>
      <c r="D9" s="39"/>
      <c r="E9" s="149" t="s">
        <v>50</v>
      </c>
      <c r="F9" s="150"/>
      <c r="G9" s="150"/>
      <c r="H9" s="150"/>
      <c r="I9" s="150"/>
      <c r="J9" s="151"/>
      <c r="K9" s="2" t="s">
        <v>15</v>
      </c>
      <c r="L9" s="34" t="s">
        <v>52</v>
      </c>
    </row>
    <row r="10" spans="1:12" ht="15" customHeight="1" x14ac:dyDescent="0.15">
      <c r="B10" s="1" t="s">
        <v>38</v>
      </c>
      <c r="C10" s="38" t="s">
        <v>16</v>
      </c>
      <c r="D10" s="39"/>
      <c r="E10" s="152" t="s">
        <v>53</v>
      </c>
      <c r="F10" s="153"/>
      <c r="G10" s="154"/>
      <c r="H10" s="65"/>
      <c r="I10" s="9" t="s">
        <v>3</v>
      </c>
      <c r="J10" s="76">
        <v>39904</v>
      </c>
      <c r="K10" s="3" t="s">
        <v>29</v>
      </c>
      <c r="L10" s="78">
        <v>2009</v>
      </c>
    </row>
    <row r="11" spans="1:12" ht="15" customHeight="1" x14ac:dyDescent="0.15">
      <c r="B11" s="1" t="s">
        <v>38</v>
      </c>
      <c r="C11" s="38" t="s">
        <v>5</v>
      </c>
      <c r="D11" s="39"/>
      <c r="E11" s="155">
        <v>27395</v>
      </c>
      <c r="F11" s="156"/>
      <c r="G11" s="157"/>
      <c r="H11" s="66"/>
      <c r="I11" s="3" t="s">
        <v>4</v>
      </c>
      <c r="J11" s="77">
        <v>40983</v>
      </c>
      <c r="K11" s="3" t="s">
        <v>33</v>
      </c>
      <c r="L11" s="37">
        <v>40421</v>
      </c>
    </row>
    <row r="12" spans="1:12" s="52" customFormat="1" ht="14.1" customHeight="1" x14ac:dyDescent="0.15">
      <c r="B12" s="1" t="s">
        <v>38</v>
      </c>
      <c r="C12" s="8"/>
      <c r="D12" s="8"/>
      <c r="E12" s="53"/>
      <c r="F12" s="53"/>
      <c r="G12" s="53"/>
      <c r="H12" s="53"/>
      <c r="I12" s="51"/>
      <c r="J12" s="54"/>
      <c r="K12" s="51"/>
      <c r="L12" s="75">
        <v>39813</v>
      </c>
    </row>
    <row r="13" spans="1:12" ht="14.1" customHeight="1" x14ac:dyDescent="0.15">
      <c r="B13" s="1" t="s">
        <v>38</v>
      </c>
      <c r="C13" s="55" t="s">
        <v>35</v>
      </c>
    </row>
    <row r="14" spans="1:12" ht="16.5" customHeight="1" x14ac:dyDescent="0.15">
      <c r="B14" s="1" t="s">
        <v>38</v>
      </c>
      <c r="C14" s="158" t="s">
        <v>19</v>
      </c>
      <c r="D14" s="159"/>
      <c r="E14" s="160"/>
      <c r="F14" s="72"/>
      <c r="G14" s="4" t="s">
        <v>18</v>
      </c>
      <c r="H14" s="67"/>
      <c r="I14" s="4" t="s">
        <v>20</v>
      </c>
      <c r="J14" s="4" t="s">
        <v>1</v>
      </c>
      <c r="K14" s="4" t="s">
        <v>14</v>
      </c>
      <c r="L14" s="5" t="s">
        <v>17</v>
      </c>
    </row>
    <row r="15" spans="1:12" ht="13.5" x14ac:dyDescent="0.15">
      <c r="B15" s="1" t="s">
        <v>38</v>
      </c>
      <c r="C15" s="46" t="s">
        <v>47</v>
      </c>
      <c r="D15" s="81" t="s">
        <v>54</v>
      </c>
      <c r="E15" s="69"/>
      <c r="F15" s="43"/>
      <c r="G15" s="82">
        <v>1</v>
      </c>
      <c r="H15" s="83">
        <v>1</v>
      </c>
      <c r="I15" s="24">
        <f>H15*1</f>
        <v>1</v>
      </c>
      <c r="J15" s="56">
        <v>1</v>
      </c>
      <c r="K15" s="16"/>
      <c r="L15" s="10"/>
    </row>
    <row r="16" spans="1:12" ht="13.5" x14ac:dyDescent="0.15">
      <c r="C16" s="47" t="s">
        <v>60</v>
      </c>
      <c r="D16" s="84" t="s">
        <v>55</v>
      </c>
      <c r="E16" s="85"/>
      <c r="F16" s="44"/>
      <c r="G16" s="86">
        <v>1</v>
      </c>
      <c r="H16" s="87">
        <v>1</v>
      </c>
      <c r="I16" s="25">
        <v>2</v>
      </c>
      <c r="J16" s="57">
        <v>2</v>
      </c>
      <c r="K16" s="17"/>
      <c r="L16" s="11"/>
    </row>
    <row r="17" spans="2:12" ht="13.5" x14ac:dyDescent="0.15">
      <c r="C17" s="47" t="s">
        <v>61</v>
      </c>
      <c r="D17" s="84" t="s">
        <v>56</v>
      </c>
      <c r="E17" s="85"/>
      <c r="F17" s="44"/>
      <c r="G17" s="86">
        <v>2</v>
      </c>
      <c r="H17" s="87">
        <v>2</v>
      </c>
      <c r="I17" s="25">
        <f>H17*1</f>
        <v>2</v>
      </c>
      <c r="J17" s="57">
        <v>2</v>
      </c>
      <c r="K17" s="17"/>
      <c r="L17" s="11" t="s">
        <v>106</v>
      </c>
    </row>
    <row r="18" spans="2:12" ht="13.5" x14ac:dyDescent="0.15">
      <c r="C18" s="47" t="s">
        <v>61</v>
      </c>
      <c r="D18" s="84" t="s">
        <v>57</v>
      </c>
      <c r="E18" s="85"/>
      <c r="F18" s="44"/>
      <c r="G18" s="86">
        <v>2</v>
      </c>
      <c r="H18" s="87">
        <v>2</v>
      </c>
      <c r="I18" s="25">
        <f>H18*1</f>
        <v>2</v>
      </c>
      <c r="J18" s="57">
        <v>2</v>
      </c>
      <c r="K18" s="17"/>
      <c r="L18" s="33"/>
    </row>
    <row r="19" spans="2:12" ht="13.5" x14ac:dyDescent="0.15">
      <c r="C19" s="47" t="s">
        <v>61</v>
      </c>
      <c r="D19" s="84" t="s">
        <v>58</v>
      </c>
      <c r="E19" s="85"/>
      <c r="F19" s="44"/>
      <c r="G19" s="86">
        <v>3</v>
      </c>
      <c r="H19" s="87">
        <v>2</v>
      </c>
      <c r="I19" s="25">
        <f>H19*1</f>
        <v>2</v>
      </c>
      <c r="J19" s="57"/>
      <c r="K19" s="17"/>
      <c r="L19" s="11"/>
    </row>
    <row r="20" spans="2:12" ht="13.5" x14ac:dyDescent="0.15">
      <c r="C20" s="47" t="s">
        <v>61</v>
      </c>
      <c r="D20" s="88" t="s">
        <v>59</v>
      </c>
      <c r="E20" s="89"/>
      <c r="F20" s="45"/>
      <c r="G20" s="90">
        <v>3</v>
      </c>
      <c r="H20" s="91">
        <v>2</v>
      </c>
      <c r="I20" s="25">
        <f>H20*1</f>
        <v>2</v>
      </c>
      <c r="J20" s="57">
        <v>2</v>
      </c>
      <c r="K20" s="17"/>
      <c r="L20" s="11"/>
    </row>
    <row r="21" spans="2:12" ht="13.5" x14ac:dyDescent="0.15">
      <c r="B21" s="1" t="s">
        <v>38</v>
      </c>
      <c r="C21" s="144" t="s">
        <v>0</v>
      </c>
      <c r="D21" s="145"/>
      <c r="E21" s="145"/>
      <c r="F21" s="145"/>
      <c r="G21" s="146"/>
      <c r="H21" s="74"/>
      <c r="I21" s="32">
        <f>SUM(I15:I20)</f>
        <v>11</v>
      </c>
      <c r="J21" s="59">
        <f>SUM(J15:J20)</f>
        <v>9</v>
      </c>
      <c r="K21" s="60" t="str">
        <f>IF(J21&gt;=7,"○","×")</f>
        <v>○</v>
      </c>
      <c r="L21" s="3" t="s">
        <v>6</v>
      </c>
    </row>
    <row r="22" spans="2:12" ht="13.5" x14ac:dyDescent="0.15">
      <c r="B22" s="1" t="s">
        <v>38</v>
      </c>
      <c r="C22" s="46" t="s">
        <v>46</v>
      </c>
      <c r="D22" s="81" t="s">
        <v>62</v>
      </c>
      <c r="E22" s="69"/>
      <c r="F22" s="43"/>
      <c r="G22" s="92">
        <v>1</v>
      </c>
      <c r="H22" s="93">
        <v>1</v>
      </c>
      <c r="I22" s="24">
        <f>H22*1</f>
        <v>1</v>
      </c>
      <c r="J22" s="56">
        <v>1</v>
      </c>
      <c r="K22" s="16"/>
      <c r="L22" s="12"/>
    </row>
    <row r="23" spans="2:12" ht="13.5" x14ac:dyDescent="0.15">
      <c r="C23" s="47" t="s">
        <v>46</v>
      </c>
      <c r="D23" s="84" t="s">
        <v>63</v>
      </c>
      <c r="E23" s="85"/>
      <c r="F23" s="44"/>
      <c r="G23" s="86">
        <v>1</v>
      </c>
      <c r="H23" s="87">
        <v>1</v>
      </c>
      <c r="I23" s="25">
        <f>H23*1</f>
        <v>1</v>
      </c>
      <c r="J23" s="57">
        <v>1</v>
      </c>
      <c r="K23" s="17"/>
      <c r="L23" s="11"/>
    </row>
    <row r="24" spans="2:12" ht="13.5" x14ac:dyDescent="0.15">
      <c r="C24" s="47" t="s">
        <v>46</v>
      </c>
      <c r="D24" s="84" t="s">
        <v>64</v>
      </c>
      <c r="E24" s="85"/>
      <c r="F24" s="44"/>
      <c r="G24" s="86">
        <v>2</v>
      </c>
      <c r="H24" s="87">
        <v>1</v>
      </c>
      <c r="I24" s="25">
        <v>2</v>
      </c>
      <c r="J24" s="57">
        <v>2</v>
      </c>
      <c r="K24" s="17"/>
      <c r="L24" s="11"/>
    </row>
    <row r="25" spans="2:12" ht="13.5" x14ac:dyDescent="0.15">
      <c r="C25" s="47" t="s">
        <v>46</v>
      </c>
      <c r="D25" s="84" t="s">
        <v>65</v>
      </c>
      <c r="E25" s="85"/>
      <c r="F25" s="44"/>
      <c r="G25" s="86">
        <v>2</v>
      </c>
      <c r="H25" s="87">
        <v>2</v>
      </c>
      <c r="I25" s="25">
        <f>H25*1</f>
        <v>2</v>
      </c>
      <c r="J25" s="57">
        <v>2</v>
      </c>
      <c r="K25" s="17"/>
      <c r="L25" s="11"/>
    </row>
    <row r="26" spans="2:12" ht="13.5" x14ac:dyDescent="0.15">
      <c r="C26" s="47" t="s">
        <v>46</v>
      </c>
      <c r="D26" s="88" t="s">
        <v>66</v>
      </c>
      <c r="E26" s="89"/>
      <c r="F26" s="45"/>
      <c r="G26" s="90">
        <v>3</v>
      </c>
      <c r="H26" s="91">
        <v>1</v>
      </c>
      <c r="I26" s="25">
        <f>H26*1</f>
        <v>1</v>
      </c>
      <c r="J26" s="57"/>
      <c r="K26" s="17"/>
      <c r="L26" s="11"/>
    </row>
    <row r="27" spans="2:12" ht="13.5" x14ac:dyDescent="0.15">
      <c r="B27" s="1" t="s">
        <v>38</v>
      </c>
      <c r="C27" s="144" t="s">
        <v>0</v>
      </c>
      <c r="D27" s="145"/>
      <c r="E27" s="145"/>
      <c r="F27" s="145"/>
      <c r="G27" s="146"/>
      <c r="H27" s="74"/>
      <c r="I27" s="32">
        <f>SUM(I22:I26)</f>
        <v>7</v>
      </c>
      <c r="J27" s="59">
        <f>SUM(J22:J26)</f>
        <v>6</v>
      </c>
      <c r="K27" s="60" t="str">
        <f>IF(J27&gt;=7,"○","×")</f>
        <v>×</v>
      </c>
      <c r="L27" s="3" t="s">
        <v>6</v>
      </c>
    </row>
    <row r="28" spans="2:12" ht="13.5" x14ac:dyDescent="0.15">
      <c r="B28" s="1" t="s">
        <v>38</v>
      </c>
      <c r="C28" s="46" t="s">
        <v>45</v>
      </c>
      <c r="D28" s="81" t="s">
        <v>68</v>
      </c>
      <c r="E28" s="69"/>
      <c r="F28" s="43"/>
      <c r="G28" s="92">
        <v>1</v>
      </c>
      <c r="H28" s="93">
        <v>1</v>
      </c>
      <c r="I28" s="24">
        <f>H28*1</f>
        <v>1</v>
      </c>
      <c r="J28" s="56">
        <v>1</v>
      </c>
      <c r="K28" s="16"/>
      <c r="L28" s="12"/>
    </row>
    <row r="29" spans="2:12" ht="13.5" x14ac:dyDescent="0.15">
      <c r="C29" s="47" t="s">
        <v>67</v>
      </c>
      <c r="D29" s="84" t="s">
        <v>69</v>
      </c>
      <c r="E29" s="85"/>
      <c r="F29" s="44"/>
      <c r="G29" s="86">
        <v>1</v>
      </c>
      <c r="H29" s="87">
        <v>2</v>
      </c>
      <c r="I29" s="25">
        <f>H29*1</f>
        <v>2</v>
      </c>
      <c r="J29" s="57">
        <v>2</v>
      </c>
      <c r="K29" s="17"/>
      <c r="L29" s="11"/>
    </row>
    <row r="30" spans="2:12" ht="13.5" x14ac:dyDescent="0.15">
      <c r="C30" s="47" t="s">
        <v>67</v>
      </c>
      <c r="D30" s="84" t="s">
        <v>70</v>
      </c>
      <c r="E30" s="85"/>
      <c r="F30" s="44"/>
      <c r="G30" s="86">
        <v>2</v>
      </c>
      <c r="H30" s="87">
        <v>1</v>
      </c>
      <c r="I30" s="25">
        <f>H30*1</f>
        <v>1</v>
      </c>
      <c r="J30" s="57"/>
      <c r="K30" s="17"/>
      <c r="L30" s="11"/>
    </row>
    <row r="31" spans="2:12" ht="13.5" x14ac:dyDescent="0.15">
      <c r="C31" s="47" t="s">
        <v>67</v>
      </c>
      <c r="D31" s="84" t="s">
        <v>71</v>
      </c>
      <c r="E31" s="85"/>
      <c r="F31" s="44"/>
      <c r="G31" s="86">
        <v>2</v>
      </c>
      <c r="H31" s="87">
        <v>1</v>
      </c>
      <c r="I31" s="25">
        <v>2</v>
      </c>
      <c r="J31" s="57">
        <v>2</v>
      </c>
      <c r="K31" s="17"/>
      <c r="L31" s="11"/>
    </row>
    <row r="32" spans="2:12" ht="13.5" x14ac:dyDescent="0.15">
      <c r="C32" s="47" t="s">
        <v>67</v>
      </c>
      <c r="D32" s="88" t="s">
        <v>72</v>
      </c>
      <c r="E32" s="89"/>
      <c r="F32" s="45"/>
      <c r="G32" s="90">
        <v>3</v>
      </c>
      <c r="H32" s="91">
        <v>1</v>
      </c>
      <c r="I32" s="25">
        <v>2</v>
      </c>
      <c r="J32" s="57">
        <v>2</v>
      </c>
      <c r="K32" s="17"/>
      <c r="L32" s="11"/>
    </row>
    <row r="33" spans="2:12" ht="13.5" x14ac:dyDescent="0.15">
      <c r="B33" s="1" t="s">
        <v>38</v>
      </c>
      <c r="C33" s="144" t="s">
        <v>0</v>
      </c>
      <c r="D33" s="145"/>
      <c r="E33" s="145"/>
      <c r="F33" s="145"/>
      <c r="G33" s="146"/>
      <c r="H33" s="74"/>
      <c r="I33" s="32">
        <f>SUM(I28:I32)</f>
        <v>8</v>
      </c>
      <c r="J33" s="59">
        <f>SUM(J28:J32)</f>
        <v>7</v>
      </c>
      <c r="K33" s="60" t="str">
        <f>IF(J33&gt;=2,"○","×")</f>
        <v>○</v>
      </c>
      <c r="L33" s="3" t="s">
        <v>7</v>
      </c>
    </row>
    <row r="34" spans="2:12" ht="13.5" x14ac:dyDescent="0.15">
      <c r="B34" s="1" t="s">
        <v>38</v>
      </c>
      <c r="C34" s="46" t="s">
        <v>44</v>
      </c>
      <c r="D34" s="81" t="s">
        <v>74</v>
      </c>
      <c r="E34" s="69"/>
      <c r="F34" s="43"/>
      <c r="G34" s="92">
        <v>1</v>
      </c>
      <c r="H34" s="93">
        <v>2</v>
      </c>
      <c r="I34" s="24">
        <f>H34*1</f>
        <v>2</v>
      </c>
      <c r="J34" s="56">
        <v>2</v>
      </c>
      <c r="K34" s="16"/>
      <c r="L34" s="12"/>
    </row>
    <row r="35" spans="2:12" ht="13.5" x14ac:dyDescent="0.15">
      <c r="C35" s="47" t="s">
        <v>73</v>
      </c>
      <c r="D35" s="84" t="s">
        <v>75</v>
      </c>
      <c r="E35" s="85"/>
      <c r="F35" s="44"/>
      <c r="G35" s="86">
        <v>1</v>
      </c>
      <c r="H35" s="87">
        <v>2</v>
      </c>
      <c r="I35" s="25">
        <f>H35*1</f>
        <v>2</v>
      </c>
      <c r="J35" s="57">
        <v>2</v>
      </c>
      <c r="K35" s="17"/>
      <c r="L35" s="11"/>
    </row>
    <row r="36" spans="2:12" ht="13.5" x14ac:dyDescent="0.15">
      <c r="C36" s="47" t="s">
        <v>73</v>
      </c>
      <c r="D36" s="84" t="s">
        <v>76</v>
      </c>
      <c r="E36" s="85"/>
      <c r="F36" s="44"/>
      <c r="G36" s="86">
        <v>2</v>
      </c>
      <c r="H36" s="87">
        <v>1</v>
      </c>
      <c r="I36" s="25">
        <f>H36*1</f>
        <v>1</v>
      </c>
      <c r="J36" s="57">
        <v>1</v>
      </c>
      <c r="K36" s="17"/>
      <c r="L36" s="11"/>
    </row>
    <row r="37" spans="2:12" ht="13.5" x14ac:dyDescent="0.15">
      <c r="C37" s="47" t="s">
        <v>73</v>
      </c>
      <c r="D37" s="84" t="s">
        <v>77</v>
      </c>
      <c r="E37" s="85"/>
      <c r="F37" s="44"/>
      <c r="G37" s="86">
        <v>2</v>
      </c>
      <c r="H37" s="87">
        <v>1</v>
      </c>
      <c r="I37" s="25">
        <f>H37*1</f>
        <v>1</v>
      </c>
      <c r="J37" s="57">
        <v>1</v>
      </c>
      <c r="K37" s="17"/>
      <c r="L37" s="11"/>
    </row>
    <row r="38" spans="2:12" ht="13.5" x14ac:dyDescent="0.15">
      <c r="C38" s="47" t="s">
        <v>73</v>
      </c>
      <c r="D38" s="88" t="s">
        <v>78</v>
      </c>
      <c r="E38" s="89"/>
      <c r="F38" s="45"/>
      <c r="G38" s="90">
        <v>3</v>
      </c>
      <c r="H38" s="91">
        <v>2</v>
      </c>
      <c r="I38" s="25">
        <f>H38*1</f>
        <v>2</v>
      </c>
      <c r="J38" s="57"/>
      <c r="K38" s="17"/>
      <c r="L38" s="11"/>
    </row>
    <row r="39" spans="2:12" ht="13.5" x14ac:dyDescent="0.15">
      <c r="B39" s="1" t="s">
        <v>38</v>
      </c>
      <c r="C39" s="144" t="s">
        <v>0</v>
      </c>
      <c r="D39" s="145"/>
      <c r="E39" s="145"/>
      <c r="F39" s="145"/>
      <c r="G39" s="146"/>
      <c r="H39" s="74"/>
      <c r="I39" s="32">
        <f>SUM(I34:I38)</f>
        <v>8</v>
      </c>
      <c r="J39" s="59">
        <f>SUM(J34:J38)</f>
        <v>6</v>
      </c>
      <c r="K39" s="60" t="str">
        <f>IF(J39&gt;=2,"○","×")</f>
        <v>○</v>
      </c>
      <c r="L39" s="3" t="s">
        <v>7</v>
      </c>
    </row>
    <row r="40" spans="2:12" ht="13.5" x14ac:dyDescent="0.15">
      <c r="B40" s="1" t="s">
        <v>38</v>
      </c>
      <c r="C40" s="48" t="s">
        <v>43</v>
      </c>
      <c r="D40" s="81" t="s">
        <v>79</v>
      </c>
      <c r="E40" s="69"/>
      <c r="F40" s="43"/>
      <c r="G40" s="92">
        <v>1</v>
      </c>
      <c r="H40" s="93">
        <v>1</v>
      </c>
      <c r="I40" s="24">
        <f>H40*1</f>
        <v>1</v>
      </c>
      <c r="J40" s="56">
        <v>1</v>
      </c>
      <c r="K40" s="16"/>
      <c r="L40" s="12"/>
    </row>
    <row r="41" spans="2:12" ht="13.5" x14ac:dyDescent="0.15">
      <c r="C41" s="49" t="s">
        <v>84</v>
      </c>
      <c r="D41" s="84" t="s">
        <v>80</v>
      </c>
      <c r="E41" s="85"/>
      <c r="F41" s="44"/>
      <c r="G41" s="86">
        <v>1</v>
      </c>
      <c r="H41" s="87">
        <v>2</v>
      </c>
      <c r="I41" s="25">
        <f>H41*1</f>
        <v>2</v>
      </c>
      <c r="J41" s="57">
        <v>2</v>
      </c>
      <c r="K41" s="17"/>
      <c r="L41" s="11"/>
    </row>
    <row r="42" spans="2:12" ht="13.5" x14ac:dyDescent="0.15">
      <c r="C42" s="49" t="s">
        <v>84</v>
      </c>
      <c r="D42" s="84" t="s">
        <v>81</v>
      </c>
      <c r="E42" s="85"/>
      <c r="F42" s="44"/>
      <c r="G42" s="86">
        <v>2</v>
      </c>
      <c r="H42" s="87">
        <v>2</v>
      </c>
      <c r="I42" s="25">
        <f>H42*1</f>
        <v>2</v>
      </c>
      <c r="J42" s="57">
        <v>2</v>
      </c>
      <c r="K42" s="17"/>
      <c r="L42" s="11"/>
    </row>
    <row r="43" spans="2:12" ht="13.5" x14ac:dyDescent="0.15">
      <c r="C43" s="49" t="s">
        <v>84</v>
      </c>
      <c r="D43" s="84" t="s">
        <v>82</v>
      </c>
      <c r="E43" s="85"/>
      <c r="F43" s="44"/>
      <c r="G43" s="86">
        <v>2</v>
      </c>
      <c r="H43" s="87">
        <v>1</v>
      </c>
      <c r="I43" s="25">
        <f>H43*1</f>
        <v>1</v>
      </c>
      <c r="J43" s="57">
        <v>1</v>
      </c>
      <c r="K43" s="17"/>
      <c r="L43" s="11" t="s">
        <v>107</v>
      </c>
    </row>
    <row r="44" spans="2:12" ht="13.5" x14ac:dyDescent="0.15">
      <c r="C44" s="49" t="s">
        <v>84</v>
      </c>
      <c r="D44" s="88" t="s">
        <v>83</v>
      </c>
      <c r="E44" s="89"/>
      <c r="F44" s="45"/>
      <c r="G44" s="90">
        <v>3</v>
      </c>
      <c r="H44" s="91">
        <v>2</v>
      </c>
      <c r="I44" s="25">
        <f>H44*1</f>
        <v>2</v>
      </c>
      <c r="J44" s="57">
        <v>2</v>
      </c>
      <c r="K44" s="17"/>
      <c r="L44" s="11"/>
    </row>
    <row r="45" spans="2:12" ht="13.5" x14ac:dyDescent="0.15">
      <c r="B45" s="1" t="s">
        <v>38</v>
      </c>
      <c r="C45" s="144" t="s">
        <v>0</v>
      </c>
      <c r="D45" s="145"/>
      <c r="E45" s="145"/>
      <c r="F45" s="145"/>
      <c r="G45" s="146"/>
      <c r="H45" s="74"/>
      <c r="I45" s="32">
        <f>SUM(I40:I44)</f>
        <v>8</v>
      </c>
      <c r="J45" s="59">
        <f>SUM(J40:J44)</f>
        <v>8</v>
      </c>
      <c r="K45" s="60" t="str">
        <f>IF(J45&gt;=4,"○","*")</f>
        <v>○</v>
      </c>
      <c r="L45" s="3" t="s">
        <v>8</v>
      </c>
    </row>
    <row r="46" spans="2:12" ht="13.5" x14ac:dyDescent="0.15">
      <c r="B46" s="1" t="s">
        <v>38</v>
      </c>
      <c r="C46" s="48" t="s">
        <v>42</v>
      </c>
      <c r="D46" s="81" t="s">
        <v>85</v>
      </c>
      <c r="E46" s="69"/>
      <c r="F46" s="43"/>
      <c r="G46" s="92">
        <v>1</v>
      </c>
      <c r="H46" s="93">
        <v>1</v>
      </c>
      <c r="I46" s="24">
        <f>H46*1</f>
        <v>1</v>
      </c>
      <c r="J46" s="56">
        <v>1</v>
      </c>
      <c r="K46" s="16"/>
      <c r="L46" s="12"/>
    </row>
    <row r="47" spans="2:12" ht="13.5" x14ac:dyDescent="0.15">
      <c r="C47" s="49" t="s">
        <v>90</v>
      </c>
      <c r="D47" s="84" t="s">
        <v>86</v>
      </c>
      <c r="E47" s="85"/>
      <c r="F47" s="44"/>
      <c r="G47" s="86">
        <v>2</v>
      </c>
      <c r="H47" s="87">
        <v>1</v>
      </c>
      <c r="I47" s="25">
        <f>H47*1</f>
        <v>1</v>
      </c>
      <c r="J47" s="57"/>
      <c r="K47" s="17"/>
      <c r="L47" s="33"/>
    </row>
    <row r="48" spans="2:12" ht="13.5" x14ac:dyDescent="0.15">
      <c r="C48" s="49" t="s">
        <v>90</v>
      </c>
      <c r="D48" s="84" t="s">
        <v>87</v>
      </c>
      <c r="E48" s="85"/>
      <c r="F48" s="44"/>
      <c r="G48" s="86">
        <v>2</v>
      </c>
      <c r="H48" s="87">
        <v>2</v>
      </c>
      <c r="I48" s="25">
        <f>H48*1</f>
        <v>2</v>
      </c>
      <c r="J48" s="57">
        <v>2</v>
      </c>
      <c r="K48" s="17"/>
      <c r="L48" s="11"/>
    </row>
    <row r="49" spans="2:12" ht="13.5" x14ac:dyDescent="0.15">
      <c r="C49" s="49" t="s">
        <v>90</v>
      </c>
      <c r="D49" s="84" t="s">
        <v>88</v>
      </c>
      <c r="E49" s="85"/>
      <c r="F49" s="44"/>
      <c r="G49" s="86">
        <v>3</v>
      </c>
      <c r="H49" s="87">
        <v>2</v>
      </c>
      <c r="I49" s="25">
        <f>H49*1</f>
        <v>2</v>
      </c>
      <c r="J49" s="57">
        <v>2</v>
      </c>
      <c r="K49" s="17"/>
      <c r="L49" s="33"/>
    </row>
    <row r="50" spans="2:12" ht="13.5" x14ac:dyDescent="0.15">
      <c r="C50" s="49" t="s">
        <v>90</v>
      </c>
      <c r="D50" s="88" t="s">
        <v>89</v>
      </c>
      <c r="E50" s="89"/>
      <c r="F50" s="45"/>
      <c r="G50" s="90">
        <v>4</v>
      </c>
      <c r="H50" s="91">
        <v>1</v>
      </c>
      <c r="I50" s="25">
        <v>2</v>
      </c>
      <c r="J50" s="57">
        <v>2</v>
      </c>
      <c r="K50" s="17"/>
      <c r="L50" s="11"/>
    </row>
    <row r="51" spans="2:12" ht="13.5" x14ac:dyDescent="0.15">
      <c r="B51" s="1" t="s">
        <v>38</v>
      </c>
      <c r="C51" s="144" t="s">
        <v>0</v>
      </c>
      <c r="D51" s="145"/>
      <c r="E51" s="145"/>
      <c r="F51" s="145"/>
      <c r="G51" s="146"/>
      <c r="H51" s="74"/>
      <c r="I51" s="32">
        <f>SUM(I46:I50)</f>
        <v>8</v>
      </c>
      <c r="J51" s="59">
        <f>SUM(J46:J50)</f>
        <v>7</v>
      </c>
      <c r="K51" s="60" t="str">
        <f>IF(J51&gt;=3,"○","×")</f>
        <v>○</v>
      </c>
      <c r="L51" s="3" t="s">
        <v>9</v>
      </c>
    </row>
    <row r="52" spans="2:12" ht="13.5" x14ac:dyDescent="0.15">
      <c r="B52" s="1" t="s">
        <v>38</v>
      </c>
      <c r="C52" s="48" t="s">
        <v>41</v>
      </c>
      <c r="D52" s="81" t="s">
        <v>91</v>
      </c>
      <c r="E52" s="69"/>
      <c r="F52" s="43"/>
      <c r="G52" s="92">
        <v>1</v>
      </c>
      <c r="H52" s="93">
        <v>1</v>
      </c>
      <c r="I52" s="24">
        <f>H52*1</f>
        <v>1</v>
      </c>
      <c r="J52" s="56"/>
      <c r="K52" s="16"/>
      <c r="L52" s="12"/>
    </row>
    <row r="53" spans="2:12" ht="13.5" x14ac:dyDescent="0.15">
      <c r="C53" s="49" t="s">
        <v>41</v>
      </c>
      <c r="D53" s="84" t="s">
        <v>92</v>
      </c>
      <c r="E53" s="85"/>
      <c r="F53" s="44"/>
      <c r="G53" s="86">
        <v>2</v>
      </c>
      <c r="H53" s="87">
        <v>1</v>
      </c>
      <c r="I53" s="25">
        <v>2</v>
      </c>
      <c r="J53" s="57">
        <v>2</v>
      </c>
      <c r="K53" s="17"/>
      <c r="L53" s="11"/>
    </row>
    <row r="54" spans="2:12" ht="13.5" x14ac:dyDescent="0.15">
      <c r="C54" s="49" t="s">
        <v>41</v>
      </c>
      <c r="D54" s="84" t="s">
        <v>93</v>
      </c>
      <c r="E54" s="85"/>
      <c r="F54" s="44"/>
      <c r="G54" s="86">
        <v>3</v>
      </c>
      <c r="H54" s="87">
        <v>2</v>
      </c>
      <c r="I54" s="25">
        <f>H54*1</f>
        <v>2</v>
      </c>
      <c r="J54" s="57">
        <v>2</v>
      </c>
      <c r="K54" s="17"/>
      <c r="L54" s="11"/>
    </row>
    <row r="55" spans="2:12" ht="13.5" x14ac:dyDescent="0.15">
      <c r="C55" s="49" t="s">
        <v>41</v>
      </c>
      <c r="D55" s="84" t="s">
        <v>94</v>
      </c>
      <c r="E55" s="85"/>
      <c r="F55" s="44"/>
      <c r="G55" s="86">
        <v>3</v>
      </c>
      <c r="H55" s="87">
        <v>2</v>
      </c>
      <c r="I55" s="25">
        <f>H55*1</f>
        <v>2</v>
      </c>
      <c r="J55" s="57">
        <v>2</v>
      </c>
      <c r="K55" s="17"/>
      <c r="L55" s="11"/>
    </row>
    <row r="56" spans="2:12" ht="13.5" x14ac:dyDescent="0.15">
      <c r="C56" s="49" t="s">
        <v>41</v>
      </c>
      <c r="D56" s="88" t="s">
        <v>95</v>
      </c>
      <c r="E56" s="89"/>
      <c r="F56" s="45"/>
      <c r="G56" s="90">
        <v>4</v>
      </c>
      <c r="H56" s="91">
        <v>1</v>
      </c>
      <c r="I56" s="25">
        <v>2</v>
      </c>
      <c r="J56" s="57">
        <v>2</v>
      </c>
      <c r="K56" s="17"/>
      <c r="L56" s="11"/>
    </row>
    <row r="57" spans="2:12" ht="13.5" x14ac:dyDescent="0.15">
      <c r="B57" s="1" t="s">
        <v>38</v>
      </c>
      <c r="C57" s="144" t="s">
        <v>0</v>
      </c>
      <c r="D57" s="145"/>
      <c r="E57" s="145"/>
      <c r="F57" s="145"/>
      <c r="G57" s="146"/>
      <c r="H57" s="74"/>
      <c r="I57" s="32">
        <f>SUM(I52:I56)</f>
        <v>9</v>
      </c>
      <c r="J57" s="59">
        <f>SUM(J52:J56)</f>
        <v>8</v>
      </c>
      <c r="K57" s="60" t="str">
        <f>IF(J57&gt;=2,"○","×")</f>
        <v>○</v>
      </c>
      <c r="L57" s="3" t="s">
        <v>7</v>
      </c>
    </row>
    <row r="58" spans="2:12" ht="13.5" x14ac:dyDescent="0.15">
      <c r="B58" s="1" t="s">
        <v>38</v>
      </c>
      <c r="C58" s="46" t="s">
        <v>40</v>
      </c>
      <c r="D58" s="81" t="s">
        <v>96</v>
      </c>
      <c r="E58" s="69"/>
      <c r="F58" s="43"/>
      <c r="G58" s="92">
        <v>1</v>
      </c>
      <c r="H58" s="93">
        <v>1</v>
      </c>
      <c r="I58" s="24">
        <f>H58*1</f>
        <v>1</v>
      </c>
      <c r="J58" s="56">
        <v>1</v>
      </c>
      <c r="K58" s="16"/>
      <c r="L58" s="12"/>
    </row>
    <row r="59" spans="2:12" ht="13.5" x14ac:dyDescent="0.15">
      <c r="C59" s="47" t="s">
        <v>99</v>
      </c>
      <c r="D59" s="84" t="s">
        <v>97</v>
      </c>
      <c r="E59" s="85"/>
      <c r="F59" s="44"/>
      <c r="G59" s="86">
        <v>2</v>
      </c>
      <c r="H59" s="87">
        <v>1</v>
      </c>
      <c r="I59" s="25">
        <f>H59*1</f>
        <v>1</v>
      </c>
      <c r="J59" s="57"/>
      <c r="K59" s="17"/>
      <c r="L59" s="11"/>
    </row>
    <row r="60" spans="2:12" ht="13.5" x14ac:dyDescent="0.15">
      <c r="C60" s="47" t="s">
        <v>99</v>
      </c>
      <c r="D60" s="88" t="s">
        <v>98</v>
      </c>
      <c r="E60" s="89"/>
      <c r="F60" s="45"/>
      <c r="G60" s="90">
        <v>3</v>
      </c>
      <c r="H60" s="91">
        <v>2</v>
      </c>
      <c r="I60" s="25">
        <f>H60*1</f>
        <v>2</v>
      </c>
      <c r="J60" s="57">
        <v>2</v>
      </c>
      <c r="K60" s="17"/>
      <c r="L60" s="11"/>
    </row>
    <row r="61" spans="2:12" ht="13.5" x14ac:dyDescent="0.15">
      <c r="B61" s="1" t="s">
        <v>38</v>
      </c>
      <c r="C61" s="144" t="s">
        <v>0</v>
      </c>
      <c r="D61" s="145"/>
      <c r="E61" s="145"/>
      <c r="F61" s="145"/>
      <c r="G61" s="146"/>
      <c r="H61" s="74"/>
      <c r="I61" s="32">
        <f>SUM(I58:I60)</f>
        <v>4</v>
      </c>
      <c r="J61" s="59">
        <f>SUM(J58:J60)</f>
        <v>3</v>
      </c>
      <c r="K61" s="60" t="str">
        <f>IF(J61&gt;=2,"○","×")</f>
        <v>○</v>
      </c>
      <c r="L61" s="3" t="s">
        <v>26</v>
      </c>
    </row>
    <row r="62" spans="2:12" ht="13.5" x14ac:dyDescent="0.15">
      <c r="B62" s="1" t="s">
        <v>38</v>
      </c>
      <c r="C62" s="46" t="s">
        <v>39</v>
      </c>
      <c r="D62" s="94" t="s">
        <v>100</v>
      </c>
      <c r="E62" s="95"/>
      <c r="F62" s="95"/>
      <c r="G62" s="96">
        <v>1</v>
      </c>
      <c r="H62" s="83">
        <v>1</v>
      </c>
      <c r="I62" s="24">
        <f>H62*1</f>
        <v>1</v>
      </c>
      <c r="J62" s="56"/>
      <c r="K62" s="16"/>
      <c r="L62" s="12"/>
    </row>
    <row r="63" spans="2:12" ht="13.5" x14ac:dyDescent="0.15">
      <c r="C63" s="97" t="s">
        <v>39</v>
      </c>
      <c r="D63" s="88" t="s">
        <v>101</v>
      </c>
      <c r="E63" s="89"/>
      <c r="F63" s="45"/>
      <c r="G63" s="98">
        <v>3</v>
      </c>
      <c r="H63" s="99">
        <v>1</v>
      </c>
      <c r="I63" s="25">
        <v>2</v>
      </c>
      <c r="J63" s="57">
        <v>2</v>
      </c>
      <c r="K63" s="17"/>
      <c r="L63" s="11"/>
    </row>
    <row r="64" spans="2:12" ht="13.5" x14ac:dyDescent="0.15">
      <c r="B64" s="1" t="s">
        <v>38</v>
      </c>
      <c r="C64" s="144" t="s">
        <v>0</v>
      </c>
      <c r="D64" s="145"/>
      <c r="E64" s="145"/>
      <c r="F64" s="145"/>
      <c r="G64" s="146"/>
      <c r="H64" s="74"/>
      <c r="I64" s="32">
        <f>SUM(I62:I63)</f>
        <v>3</v>
      </c>
      <c r="J64" s="59">
        <f>SUM(J62:J63)</f>
        <v>2</v>
      </c>
      <c r="K64" s="60" t="str">
        <f>IF(J64&gt;=1,"○","×")</f>
        <v>○</v>
      </c>
      <c r="L64" s="3" t="s">
        <v>10</v>
      </c>
    </row>
    <row r="65" spans="2:12" ht="13.5" x14ac:dyDescent="0.15">
      <c r="B65" s="1" t="s">
        <v>38</v>
      </c>
      <c r="C65" s="68" t="s">
        <v>102</v>
      </c>
      <c r="D65" s="81" t="s">
        <v>103</v>
      </c>
      <c r="E65" s="69"/>
      <c r="F65" s="43"/>
      <c r="G65" s="92">
        <v>1</v>
      </c>
      <c r="H65" s="93">
        <v>1</v>
      </c>
      <c r="I65" s="24">
        <v>2</v>
      </c>
      <c r="J65" s="56">
        <v>2</v>
      </c>
      <c r="K65" s="16"/>
      <c r="L65" s="12"/>
    </row>
    <row r="66" spans="2:12" ht="13.5" x14ac:dyDescent="0.15">
      <c r="C66" s="49" t="s">
        <v>102</v>
      </c>
      <c r="D66" s="84" t="s">
        <v>104</v>
      </c>
      <c r="E66" s="85"/>
      <c r="F66" s="44"/>
      <c r="G66" s="86">
        <v>2</v>
      </c>
      <c r="H66" s="87">
        <v>1</v>
      </c>
      <c r="I66" s="25">
        <v>2</v>
      </c>
      <c r="J66" s="57">
        <v>2</v>
      </c>
      <c r="K66" s="17"/>
      <c r="L66" s="11"/>
    </row>
    <row r="67" spans="2:12" ht="13.5" x14ac:dyDescent="0.15">
      <c r="C67" s="50" t="s">
        <v>102</v>
      </c>
      <c r="D67" s="88" t="s">
        <v>105</v>
      </c>
      <c r="E67" s="89"/>
      <c r="F67" s="45"/>
      <c r="G67" s="90">
        <v>3</v>
      </c>
      <c r="H67" s="99">
        <v>2</v>
      </c>
      <c r="I67" s="25">
        <f>H67*1</f>
        <v>2</v>
      </c>
      <c r="J67" s="58">
        <v>2</v>
      </c>
      <c r="K67" s="41"/>
      <c r="L67" s="42"/>
    </row>
    <row r="68" spans="2:12" ht="13.5" x14ac:dyDescent="0.15">
      <c r="B68" s="1" t="s">
        <v>38</v>
      </c>
      <c r="C68" s="144" t="s">
        <v>0</v>
      </c>
      <c r="D68" s="164"/>
      <c r="E68" s="165"/>
      <c r="F68" s="71"/>
      <c r="G68" s="15"/>
      <c r="H68" s="15"/>
      <c r="I68" s="26">
        <f>SUM(I65:I67)</f>
        <v>6</v>
      </c>
      <c r="J68" s="59">
        <f>SUM(J65:J67)</f>
        <v>6</v>
      </c>
      <c r="K68" s="61" t="s">
        <v>49</v>
      </c>
      <c r="L68" s="3" t="s">
        <v>13</v>
      </c>
    </row>
    <row r="69" spans="2:12" ht="13.5" x14ac:dyDescent="0.15">
      <c r="B69" s="1" t="s">
        <v>38</v>
      </c>
      <c r="C69" s="144" t="s">
        <v>27</v>
      </c>
      <c r="D69" s="145"/>
      <c r="E69" s="145"/>
      <c r="F69" s="145"/>
      <c r="G69" s="146"/>
      <c r="H69" s="18"/>
      <c r="I69" s="26">
        <f>SUM(I64,I61,I57,I51,I45,I39,I33,I27,I21)</f>
        <v>66</v>
      </c>
      <c r="J69" s="59">
        <f>SUM(J64,J61,J57,J51,J45,J39,J33,J27,J21)</f>
        <v>56</v>
      </c>
      <c r="K69" s="60" t="str">
        <f>IF(J69&gt;=30,"○","×")</f>
        <v>○</v>
      </c>
      <c r="L69" s="3" t="s">
        <v>25</v>
      </c>
    </row>
    <row r="70" spans="2:12" ht="13.5" x14ac:dyDescent="0.15">
      <c r="B70" s="1" t="s">
        <v>38</v>
      </c>
      <c r="C70" s="144" t="s">
        <v>34</v>
      </c>
      <c r="D70" s="145"/>
      <c r="E70" s="145"/>
      <c r="F70" s="145"/>
      <c r="G70" s="146"/>
      <c r="H70" s="19"/>
      <c r="I70" s="26">
        <f>SUM(I68:I69)</f>
        <v>72</v>
      </c>
      <c r="J70" s="59">
        <f>SUM(J68:J69)</f>
        <v>62</v>
      </c>
      <c r="K70" s="60" t="str">
        <f>IF(J70 &gt;=40,"○","×")</f>
        <v>○</v>
      </c>
      <c r="L70" s="3" t="s">
        <v>36</v>
      </c>
    </row>
    <row r="71" spans="2:12" s="79" customFormat="1" ht="20.100000000000001" customHeight="1" x14ac:dyDescent="0.15">
      <c r="B71" s="79" t="s">
        <v>38</v>
      </c>
      <c r="D71" s="101"/>
      <c r="H71" s="28"/>
      <c r="I71" s="102" t="s">
        <v>21</v>
      </c>
      <c r="J71" s="103"/>
      <c r="K71" s="104" t="str">
        <f>IF(J70&gt;=60,"○",IF(J70&lt;40,"×",""))</f>
        <v>○</v>
      </c>
      <c r="L71" s="105" t="s">
        <v>37</v>
      </c>
    </row>
    <row r="72" spans="2:12" s="79" customFormat="1" ht="20.100000000000001" customHeight="1" x14ac:dyDescent="0.15">
      <c r="B72" s="79" t="s">
        <v>38</v>
      </c>
      <c r="D72" s="101"/>
      <c r="E72" s="106"/>
      <c r="F72" s="106"/>
      <c r="H72" s="28"/>
      <c r="I72" s="107" t="s">
        <v>22</v>
      </c>
      <c r="J72" s="108"/>
      <c r="K72" s="109" t="str">
        <f>IF(J70&gt;=50,IF(J70&lt;40,"○",""),"")</f>
        <v/>
      </c>
      <c r="L72" s="110" t="s">
        <v>28</v>
      </c>
    </row>
    <row r="73" spans="2:12" s="79" customFormat="1" ht="20.100000000000001" customHeight="1" x14ac:dyDescent="0.15">
      <c r="B73" s="79" t="s">
        <v>38</v>
      </c>
      <c r="D73" s="101"/>
      <c r="H73" s="28"/>
      <c r="I73" s="111" t="s">
        <v>23</v>
      </c>
      <c r="J73" s="112"/>
      <c r="K73" s="113" t="str">
        <f>IF(J70&gt;=40,IF(J70&lt;40,"○",""),"")</f>
        <v/>
      </c>
      <c r="L73" s="114" t="s">
        <v>24</v>
      </c>
    </row>
    <row r="74" spans="2:12" x14ac:dyDescent="0.15">
      <c r="B74" s="1" t="s">
        <v>38</v>
      </c>
    </row>
    <row r="75" spans="2:12" s="28" customFormat="1" ht="17.100000000000001" customHeight="1" x14ac:dyDescent="0.15">
      <c r="B75" s="1" t="s">
        <v>38</v>
      </c>
      <c r="D75" s="29" t="s">
        <v>32</v>
      </c>
      <c r="E75" s="30"/>
      <c r="F75" s="30"/>
      <c r="G75" s="29"/>
      <c r="H75" s="29"/>
      <c r="I75" s="29"/>
      <c r="J75" s="29"/>
      <c r="K75" s="31"/>
    </row>
    <row r="76" spans="2:12" x14ac:dyDescent="0.15">
      <c r="B76" s="1" t="s">
        <v>38</v>
      </c>
      <c r="E76" s="7"/>
      <c r="F76" s="7"/>
      <c r="G76" s="7"/>
      <c r="H76" s="35"/>
      <c r="I76" s="7"/>
      <c r="J76" s="7"/>
      <c r="K76" s="6"/>
    </row>
    <row r="77" spans="2:12" ht="14.25" x14ac:dyDescent="0.15">
      <c r="B77" s="1" t="s">
        <v>38</v>
      </c>
      <c r="G77" s="162" t="s">
        <v>11</v>
      </c>
      <c r="H77" s="162"/>
      <c r="I77" s="162"/>
      <c r="J77" s="163" t="s">
        <v>108</v>
      </c>
      <c r="K77" s="163"/>
      <c r="L77" s="52"/>
    </row>
    <row r="78" spans="2:12" ht="14.1" customHeight="1" x14ac:dyDescent="0.15">
      <c r="B78" s="1" t="s">
        <v>38</v>
      </c>
      <c r="G78" s="162" t="s">
        <v>12</v>
      </c>
      <c r="H78" s="162"/>
      <c r="I78" s="162"/>
      <c r="J78" s="161" t="s">
        <v>109</v>
      </c>
      <c r="K78" s="161"/>
      <c r="L78" s="161"/>
    </row>
    <row r="79" spans="2:12" ht="14.1" customHeight="1" x14ac:dyDescent="0.15">
      <c r="B79" s="1" t="s">
        <v>38</v>
      </c>
      <c r="E79" s="8"/>
      <c r="F79" s="8"/>
      <c r="G79" s="27"/>
      <c r="H79" s="27"/>
      <c r="I79" s="36"/>
      <c r="J79" s="161"/>
      <c r="K79" s="161"/>
      <c r="L79" s="161"/>
    </row>
    <row r="80" spans="2:12" ht="14.1" customHeight="1" x14ac:dyDescent="0.15">
      <c r="B80" s="1" t="s">
        <v>38</v>
      </c>
      <c r="G80" s="27"/>
      <c r="H80" s="27"/>
      <c r="J80" s="161" t="s">
        <v>110</v>
      </c>
      <c r="K80" s="161"/>
      <c r="L80" s="161"/>
    </row>
    <row r="81" spans="1:12" ht="14.1" customHeight="1" x14ac:dyDescent="0.15">
      <c r="B81" s="1" t="s">
        <v>38</v>
      </c>
      <c r="G81" s="27"/>
      <c r="H81" s="27"/>
      <c r="I81" s="27"/>
      <c r="J81" s="161"/>
      <c r="K81" s="161"/>
      <c r="L81" s="161"/>
    </row>
    <row r="82" spans="1:12" ht="11.25" customHeight="1" x14ac:dyDescent="0.15">
      <c r="B82" s="1" t="s">
        <v>38</v>
      </c>
    </row>
    <row r="83" spans="1:12" customFormat="1" ht="12.75" customHeight="1" x14ac:dyDescent="0.15">
      <c r="A83" s="1"/>
      <c r="B83" s="1"/>
      <c r="C83" s="1"/>
      <c r="D83" s="6"/>
      <c r="E83" s="6"/>
      <c r="F83" s="6"/>
      <c r="G83" s="1"/>
      <c r="H83" s="52"/>
      <c r="I83" s="1"/>
      <c r="J83" s="1"/>
      <c r="K83" s="1"/>
      <c r="L83" s="1"/>
    </row>
  </sheetData>
  <mergeCells count="24">
    <mergeCell ref="J78:L79"/>
    <mergeCell ref="J80:L81"/>
    <mergeCell ref="G77:I77"/>
    <mergeCell ref="J77:K77"/>
    <mergeCell ref="C61:G61"/>
    <mergeCell ref="C64:G64"/>
    <mergeCell ref="C68:E68"/>
    <mergeCell ref="G78:I78"/>
    <mergeCell ref="C69:G69"/>
    <mergeCell ref="C70:G70"/>
    <mergeCell ref="C1:L1"/>
    <mergeCell ref="D6:L6"/>
    <mergeCell ref="D7:L7"/>
    <mergeCell ref="E9:J9"/>
    <mergeCell ref="C51:G51"/>
    <mergeCell ref="E10:G10"/>
    <mergeCell ref="E11:G11"/>
    <mergeCell ref="C14:E14"/>
    <mergeCell ref="C21:G21"/>
    <mergeCell ref="C57:G57"/>
    <mergeCell ref="C27:G27"/>
    <mergeCell ref="C33:G33"/>
    <mergeCell ref="C39:G39"/>
    <mergeCell ref="C45:G45"/>
  </mergeCells>
  <phoneticPr fontId="1"/>
  <conditionalFormatting sqref="K68:K70">
    <cfRule type="cellIs" dxfId="3" priority="1" stopIfTrue="1" operator="equal">
      <formula>"×"</formula>
    </cfRule>
  </conditionalFormatting>
  <conditionalFormatting sqref="K21 K64 K61 K57 K51 K45 K39 K33 K27 K71:K73">
    <cfRule type="cellIs" dxfId="2" priority="2" stopIfTrue="1" operator="equal">
      <formula>"×"</formula>
    </cfRule>
  </conditionalFormatting>
  <pageMargins left="0.75" right="0.18" top="0.21" bottom="0.17" header="0.23" footer="0.17"/>
  <pageSetup paperSize="9" scale="73" orientation="portrait"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9"/>
  <sheetViews>
    <sheetView tabSelected="1" topLeftCell="A28" zoomScale="125" zoomScaleNormal="125" zoomScalePageLayoutView="125" workbookViewId="0">
      <selection activeCell="K80" sqref="K80"/>
    </sheetView>
  </sheetViews>
  <sheetFormatPr defaultColWidth="13" defaultRowHeight="11.25" x14ac:dyDescent="0.15"/>
  <cols>
    <col min="1" max="1" width="2.625" style="1" customWidth="1"/>
    <col min="2" max="2" width="3.625" style="1" hidden="1" customWidth="1"/>
    <col min="3" max="3" width="11.625" style="1" customWidth="1"/>
    <col min="4" max="4" width="4.125" style="6" customWidth="1"/>
    <col min="5" max="5" width="15.875" style="1" customWidth="1"/>
    <col min="6" max="6" width="2.125" style="1" hidden="1" customWidth="1"/>
    <col min="7" max="7" width="8.625" style="1" customWidth="1"/>
    <col min="8" max="8" width="8.5" style="52" hidden="1" customWidth="1"/>
    <col min="9" max="9" width="11" style="1" customWidth="1"/>
    <col min="10" max="10" width="12.875" style="1" customWidth="1"/>
    <col min="11" max="11" width="11.875" style="1" customWidth="1"/>
    <col min="12" max="12" width="23" style="1" customWidth="1"/>
    <col min="13" max="13" width="2.5" style="1" customWidth="1"/>
    <col min="14" max="16384" width="13" style="1"/>
  </cols>
  <sheetData>
    <row r="1" spans="1:12" customFormat="1" ht="13.5" x14ac:dyDescent="0.15">
      <c r="A1" s="1"/>
      <c r="B1" s="1" t="s">
        <v>38</v>
      </c>
      <c r="C1" s="1"/>
      <c r="D1" s="6"/>
      <c r="E1" s="1"/>
      <c r="F1" s="1"/>
      <c r="G1" s="1"/>
      <c r="H1" s="52"/>
      <c r="I1" s="1"/>
      <c r="J1" s="166" t="s">
        <v>192</v>
      </c>
      <c r="K1" s="166"/>
      <c r="L1" s="166"/>
    </row>
    <row r="2" spans="1:12" customFormat="1" ht="13.5" x14ac:dyDescent="0.15">
      <c r="A2" s="1"/>
      <c r="B2" s="1" t="s">
        <v>38</v>
      </c>
      <c r="C2" s="169" t="s">
        <v>48</v>
      </c>
      <c r="D2" s="169"/>
      <c r="E2" s="169"/>
      <c r="F2" s="169"/>
      <c r="G2" s="169"/>
      <c r="H2" s="169"/>
      <c r="I2" s="169"/>
      <c r="J2" s="1"/>
      <c r="K2" s="20"/>
      <c r="L2" s="80"/>
    </row>
    <row r="3" spans="1:12" customFormat="1" ht="13.5" x14ac:dyDescent="0.15">
      <c r="A3" s="1"/>
      <c r="B3" s="1" t="s">
        <v>38</v>
      </c>
      <c r="C3" s="6"/>
      <c r="D3" s="6"/>
      <c r="E3" s="20"/>
      <c r="F3" s="20"/>
      <c r="G3" s="20"/>
      <c r="H3" s="63"/>
      <c r="I3" s="1"/>
      <c r="J3" s="1"/>
      <c r="K3" s="20"/>
      <c r="L3" s="100">
        <v>1</v>
      </c>
    </row>
    <row r="4" spans="1:12" s="21" customFormat="1" ht="20.100000000000001" customHeight="1" x14ac:dyDescent="0.15">
      <c r="B4" s="1" t="s">
        <v>38</v>
      </c>
      <c r="C4" s="148" t="s">
        <v>30</v>
      </c>
      <c r="D4" s="148"/>
      <c r="E4" s="148"/>
      <c r="F4" s="148"/>
      <c r="G4" s="148"/>
      <c r="H4" s="148"/>
      <c r="I4" s="148"/>
      <c r="J4" s="148"/>
      <c r="K4" s="148"/>
      <c r="L4" s="148"/>
    </row>
    <row r="5" spans="1:12" s="22" customFormat="1" ht="20.100000000000001" customHeight="1" x14ac:dyDescent="0.15">
      <c r="B5" s="1" t="s">
        <v>38</v>
      </c>
      <c r="C5" s="148" t="s">
        <v>31</v>
      </c>
      <c r="D5" s="148"/>
      <c r="E5" s="148"/>
      <c r="F5" s="148"/>
      <c r="G5" s="148"/>
      <c r="H5" s="148"/>
      <c r="I5" s="148"/>
      <c r="J5" s="148"/>
      <c r="K5" s="148"/>
      <c r="L5" s="148"/>
    </row>
    <row r="6" spans="1:12" s="22" customFormat="1" ht="17.100000000000001" customHeight="1" x14ac:dyDescent="0.15">
      <c r="B6" s="1" t="s">
        <v>38</v>
      </c>
      <c r="D6" s="23"/>
      <c r="E6" s="23"/>
      <c r="F6" s="23"/>
      <c r="G6" s="23"/>
      <c r="H6" s="64"/>
      <c r="I6" s="23"/>
      <c r="J6" s="23"/>
      <c r="K6" s="23"/>
      <c r="L6" s="23"/>
    </row>
    <row r="7" spans="1:12" ht="33.75" customHeight="1" x14ac:dyDescent="0.15">
      <c r="B7" s="1" t="s">
        <v>38</v>
      </c>
      <c r="C7" s="38" t="s">
        <v>2</v>
      </c>
      <c r="D7" s="39"/>
      <c r="E7" s="172" t="s">
        <v>139</v>
      </c>
      <c r="F7" s="173"/>
      <c r="G7" s="173"/>
      <c r="H7" s="173"/>
      <c r="I7" s="173"/>
      <c r="J7" s="174"/>
      <c r="K7" s="2" t="s">
        <v>15</v>
      </c>
      <c r="L7" s="34" t="s">
        <v>140</v>
      </c>
    </row>
    <row r="8" spans="1:12" ht="15" customHeight="1" x14ac:dyDescent="0.15">
      <c r="B8" s="1" t="s">
        <v>38</v>
      </c>
      <c r="C8" s="38" t="s">
        <v>16</v>
      </c>
      <c r="D8" s="39"/>
      <c r="E8" s="152"/>
      <c r="F8" s="153"/>
      <c r="G8" s="154"/>
      <c r="H8" s="65"/>
      <c r="I8" s="9" t="s">
        <v>3</v>
      </c>
      <c r="J8" s="116"/>
      <c r="K8" s="3" t="s">
        <v>29</v>
      </c>
      <c r="L8" s="78"/>
    </row>
    <row r="9" spans="1:12" ht="15" customHeight="1" x14ac:dyDescent="0.15">
      <c r="B9" s="1" t="s">
        <v>38</v>
      </c>
      <c r="C9" s="38" t="s">
        <v>5</v>
      </c>
      <c r="D9" s="39"/>
      <c r="E9" s="155"/>
      <c r="F9" s="156"/>
      <c r="G9" s="157"/>
      <c r="H9" s="66"/>
      <c r="I9" s="3" t="s">
        <v>4</v>
      </c>
      <c r="J9" s="116"/>
      <c r="K9" s="3" t="s">
        <v>33</v>
      </c>
      <c r="L9" s="118" t="s">
        <v>141</v>
      </c>
    </row>
    <row r="10" spans="1:12" s="52" customFormat="1" ht="14.1" customHeight="1" x14ac:dyDescent="0.15">
      <c r="B10" s="1" t="s">
        <v>38</v>
      </c>
      <c r="C10" s="8"/>
      <c r="D10" s="8"/>
      <c r="E10" s="53"/>
      <c r="F10" s="53"/>
      <c r="G10" s="53"/>
      <c r="H10" s="53"/>
      <c r="I10" s="51"/>
      <c r="J10" s="54"/>
      <c r="K10" s="51"/>
      <c r="L10" s="115">
        <v>39806</v>
      </c>
    </row>
    <row r="11" spans="1:12" ht="14.1" customHeight="1" x14ac:dyDescent="0.15">
      <c r="B11" s="1" t="s">
        <v>38</v>
      </c>
      <c r="C11" s="55" t="s">
        <v>35</v>
      </c>
    </row>
    <row r="12" spans="1:12" ht="16.5" customHeight="1" x14ac:dyDescent="0.15">
      <c r="B12" s="1" t="s">
        <v>38</v>
      </c>
      <c r="C12" s="158" t="s">
        <v>19</v>
      </c>
      <c r="D12" s="159"/>
      <c r="E12" s="160"/>
      <c r="F12" s="72"/>
      <c r="G12" s="4" t="s">
        <v>18</v>
      </c>
      <c r="H12" s="67"/>
      <c r="I12" s="4" t="s">
        <v>20</v>
      </c>
      <c r="J12" s="4" t="s">
        <v>1</v>
      </c>
      <c r="K12" s="4" t="s">
        <v>14</v>
      </c>
      <c r="L12" s="5" t="s">
        <v>17</v>
      </c>
    </row>
    <row r="13" spans="1:12" ht="13.5" x14ac:dyDescent="0.15">
      <c r="B13" s="1" t="s">
        <v>38</v>
      </c>
      <c r="C13" s="119" t="s">
        <v>142</v>
      </c>
      <c r="D13" s="170" t="s">
        <v>112</v>
      </c>
      <c r="E13" s="171"/>
      <c r="F13" s="136"/>
      <c r="G13" s="137" t="s">
        <v>113</v>
      </c>
      <c r="H13" s="13" t="s">
        <v>113</v>
      </c>
      <c r="I13" s="131">
        <f>H13*1</f>
        <v>2</v>
      </c>
      <c r="J13" s="56"/>
      <c r="K13" s="16"/>
      <c r="L13" s="10"/>
    </row>
    <row r="14" spans="1:12" ht="13.5" x14ac:dyDescent="0.15">
      <c r="C14" s="120" t="s">
        <v>187</v>
      </c>
      <c r="D14" s="167" t="s">
        <v>114</v>
      </c>
      <c r="E14" s="168"/>
      <c r="F14" s="138"/>
      <c r="G14" s="139" t="s">
        <v>113</v>
      </c>
      <c r="H14" s="14" t="s">
        <v>113</v>
      </c>
      <c r="I14" s="132">
        <f>H14*1</f>
        <v>2</v>
      </c>
      <c r="J14" s="57"/>
      <c r="K14" s="17"/>
      <c r="L14" s="11"/>
    </row>
    <row r="15" spans="1:12" ht="13.5" x14ac:dyDescent="0.15">
      <c r="C15" s="120" t="s">
        <v>145</v>
      </c>
      <c r="D15" s="167" t="s">
        <v>115</v>
      </c>
      <c r="E15" s="168"/>
      <c r="F15" s="138"/>
      <c r="G15" s="139" t="s">
        <v>116</v>
      </c>
      <c r="H15" s="14" t="s">
        <v>116</v>
      </c>
      <c r="I15" s="132">
        <f>H15*1</f>
        <v>3</v>
      </c>
      <c r="J15" s="57"/>
      <c r="K15" s="17"/>
      <c r="L15" s="11"/>
    </row>
    <row r="16" spans="1:12" ht="13.5" x14ac:dyDescent="0.15">
      <c r="C16" s="120" t="s">
        <v>145</v>
      </c>
      <c r="D16" s="167" t="s">
        <v>117</v>
      </c>
      <c r="E16" s="168"/>
      <c r="F16" s="138"/>
      <c r="G16" s="139" t="s">
        <v>116</v>
      </c>
      <c r="H16" s="14" t="s">
        <v>116</v>
      </c>
      <c r="I16" s="132">
        <f>H16*1</f>
        <v>3</v>
      </c>
      <c r="J16" s="57"/>
      <c r="K16" s="17"/>
      <c r="L16" s="33"/>
    </row>
    <row r="17" spans="2:12" ht="13.5" x14ac:dyDescent="0.15">
      <c r="B17" s="1" t="s">
        <v>38</v>
      </c>
      <c r="C17" s="144" t="s">
        <v>0</v>
      </c>
      <c r="D17" s="145"/>
      <c r="E17" s="145"/>
      <c r="F17" s="145"/>
      <c r="G17" s="146"/>
      <c r="H17" s="74"/>
      <c r="I17" s="133">
        <f>SUM(I13:I16)</f>
        <v>10</v>
      </c>
      <c r="J17" s="59">
        <f>SUM(J13:J16)</f>
        <v>0</v>
      </c>
      <c r="K17" s="60" t="str">
        <f>IF(J17&gt;=7,"○","×")</f>
        <v>×</v>
      </c>
      <c r="L17" s="117" t="s">
        <v>6</v>
      </c>
    </row>
    <row r="18" spans="2:12" ht="13.5" x14ac:dyDescent="0.15">
      <c r="B18" s="1" t="s">
        <v>38</v>
      </c>
      <c r="C18" s="119" t="s">
        <v>143</v>
      </c>
      <c r="D18" s="170" t="s">
        <v>118</v>
      </c>
      <c r="E18" s="171"/>
      <c r="F18" s="136"/>
      <c r="G18" s="137" t="s">
        <v>119</v>
      </c>
      <c r="H18" s="13" t="s">
        <v>119</v>
      </c>
      <c r="I18" s="131">
        <f>H18*1</f>
        <v>2</v>
      </c>
      <c r="J18" s="56"/>
      <c r="K18" s="16"/>
      <c r="L18" s="12"/>
    </row>
    <row r="19" spans="2:12" ht="13.5" x14ac:dyDescent="0.15">
      <c r="C19" s="120" t="s">
        <v>144</v>
      </c>
      <c r="D19" s="167" t="s">
        <v>147</v>
      </c>
      <c r="E19" s="168"/>
      <c r="F19" s="138"/>
      <c r="G19" s="139" t="s">
        <v>119</v>
      </c>
      <c r="H19" s="14" t="s">
        <v>119</v>
      </c>
      <c r="I19" s="132">
        <f>H19*1</f>
        <v>2</v>
      </c>
      <c r="J19" s="57"/>
      <c r="K19" s="17"/>
      <c r="L19" s="11"/>
    </row>
    <row r="20" spans="2:12" ht="13.5" x14ac:dyDescent="0.15">
      <c r="C20" s="120" t="s">
        <v>144</v>
      </c>
      <c r="D20" s="167" t="s">
        <v>148</v>
      </c>
      <c r="E20" s="168"/>
      <c r="F20" s="138"/>
      <c r="G20" s="139" t="s">
        <v>119</v>
      </c>
      <c r="H20" s="14" t="s">
        <v>119</v>
      </c>
      <c r="I20" s="132">
        <f t="shared" ref="I20:I27" si="0">H20*1</f>
        <v>2</v>
      </c>
      <c r="J20" s="57"/>
      <c r="K20" s="17"/>
      <c r="L20" s="11"/>
    </row>
    <row r="21" spans="2:12" ht="13.5" x14ac:dyDescent="0.15">
      <c r="C21" s="120" t="s">
        <v>144</v>
      </c>
      <c r="D21" s="167" t="s">
        <v>149</v>
      </c>
      <c r="E21" s="168"/>
      <c r="F21" s="138"/>
      <c r="G21" s="139" t="s">
        <v>119</v>
      </c>
      <c r="H21" s="14" t="s">
        <v>119</v>
      </c>
      <c r="I21" s="132">
        <f t="shared" si="0"/>
        <v>2</v>
      </c>
      <c r="J21" s="57"/>
      <c r="K21" s="17"/>
      <c r="L21" s="11"/>
    </row>
    <row r="22" spans="2:12" ht="13.5" x14ac:dyDescent="0.15">
      <c r="C22" s="120" t="s">
        <v>144</v>
      </c>
      <c r="D22" s="167" t="s">
        <v>150</v>
      </c>
      <c r="E22" s="168"/>
      <c r="F22" s="138"/>
      <c r="G22" s="139">
        <v>3</v>
      </c>
      <c r="H22" s="14" t="s">
        <v>119</v>
      </c>
      <c r="I22" s="132">
        <v>1</v>
      </c>
      <c r="J22" s="57"/>
      <c r="K22" s="17"/>
      <c r="L22" s="11"/>
    </row>
    <row r="23" spans="2:12" ht="13.5" x14ac:dyDescent="0.15">
      <c r="C23" s="120" t="s">
        <v>144</v>
      </c>
      <c r="D23" s="167" t="s">
        <v>151</v>
      </c>
      <c r="E23" s="168"/>
      <c r="F23" s="138"/>
      <c r="G23" s="139">
        <v>3</v>
      </c>
      <c r="H23" s="14" t="s">
        <v>119</v>
      </c>
      <c r="I23" s="132">
        <f t="shared" si="0"/>
        <v>2</v>
      </c>
      <c r="J23" s="57"/>
      <c r="K23" s="17"/>
      <c r="L23" s="11"/>
    </row>
    <row r="24" spans="2:12" ht="13.5" x14ac:dyDescent="0.15">
      <c r="C24" s="120" t="s">
        <v>144</v>
      </c>
      <c r="D24" s="167" t="s">
        <v>152</v>
      </c>
      <c r="E24" s="168"/>
      <c r="F24" s="138"/>
      <c r="G24" s="139" t="s">
        <v>119</v>
      </c>
      <c r="H24" s="14" t="s">
        <v>120</v>
      </c>
      <c r="I24" s="132">
        <v>2</v>
      </c>
      <c r="J24" s="57"/>
      <c r="K24" s="17"/>
      <c r="L24" s="11"/>
    </row>
    <row r="25" spans="2:12" ht="13.5" x14ac:dyDescent="0.15">
      <c r="C25" s="120" t="s">
        <v>144</v>
      </c>
      <c r="D25" s="167" t="s">
        <v>153</v>
      </c>
      <c r="E25" s="168"/>
      <c r="F25" s="138"/>
      <c r="G25" s="139">
        <v>2</v>
      </c>
      <c r="H25" s="14" t="s">
        <v>119</v>
      </c>
      <c r="I25" s="132">
        <f>H25*1</f>
        <v>2</v>
      </c>
      <c r="J25" s="57"/>
      <c r="K25" s="17"/>
      <c r="L25" s="11"/>
    </row>
    <row r="26" spans="2:12" ht="13.5" x14ac:dyDescent="0.15">
      <c r="C26" s="120" t="s">
        <v>144</v>
      </c>
      <c r="D26" s="167" t="s">
        <v>154</v>
      </c>
      <c r="E26" s="168"/>
      <c r="F26" s="138"/>
      <c r="G26" s="139">
        <v>2</v>
      </c>
      <c r="H26" s="14" t="s">
        <v>120</v>
      </c>
      <c r="I26" s="132">
        <v>2</v>
      </c>
      <c r="J26" s="57"/>
      <c r="K26" s="17"/>
      <c r="L26" s="11"/>
    </row>
    <row r="27" spans="2:12" ht="13.5" x14ac:dyDescent="0.15">
      <c r="C27" s="120" t="s">
        <v>144</v>
      </c>
      <c r="D27" s="167" t="s">
        <v>155</v>
      </c>
      <c r="E27" s="168"/>
      <c r="F27" s="138"/>
      <c r="G27" s="139" t="s">
        <v>121</v>
      </c>
      <c r="H27" s="14" t="s">
        <v>119</v>
      </c>
      <c r="I27" s="132">
        <f t="shared" si="0"/>
        <v>2</v>
      </c>
      <c r="J27" s="57"/>
      <c r="K27" s="17"/>
      <c r="L27" s="11"/>
    </row>
    <row r="28" spans="2:12" ht="13.5" x14ac:dyDescent="0.15">
      <c r="B28" s="1" t="s">
        <v>38</v>
      </c>
      <c r="C28" s="144" t="s">
        <v>0</v>
      </c>
      <c r="D28" s="145"/>
      <c r="E28" s="145"/>
      <c r="F28" s="145"/>
      <c r="G28" s="146"/>
      <c r="H28" s="74"/>
      <c r="I28" s="133">
        <f>SUM(I18:I27)</f>
        <v>19</v>
      </c>
      <c r="J28" s="59">
        <f>SUM(J18:J27)</f>
        <v>0</v>
      </c>
      <c r="K28" s="60" t="str">
        <f>IF(J28&gt;=7,"○","×")</f>
        <v>×</v>
      </c>
      <c r="L28" s="117" t="s">
        <v>6</v>
      </c>
    </row>
    <row r="29" spans="2:12" ht="13.5" x14ac:dyDescent="0.15">
      <c r="B29" s="1" t="s">
        <v>38</v>
      </c>
      <c r="C29" s="119" t="s">
        <v>146</v>
      </c>
      <c r="D29" s="170" t="s">
        <v>184</v>
      </c>
      <c r="E29" s="171"/>
      <c r="F29" s="136"/>
      <c r="G29" s="137" t="s">
        <v>122</v>
      </c>
      <c r="H29" s="13" t="s">
        <v>122</v>
      </c>
      <c r="I29" s="131">
        <f>H29*1</f>
        <v>2</v>
      </c>
      <c r="J29" s="56"/>
      <c r="K29" s="16"/>
      <c r="L29" s="12"/>
    </row>
    <row r="30" spans="2:12" ht="13.5" x14ac:dyDescent="0.15">
      <c r="C30" s="125" t="s">
        <v>188</v>
      </c>
      <c r="D30" s="167" t="s">
        <v>185</v>
      </c>
      <c r="E30" s="168"/>
      <c r="F30" s="140"/>
      <c r="G30" s="141">
        <v>3</v>
      </c>
      <c r="H30" s="126"/>
      <c r="I30" s="134">
        <v>2</v>
      </c>
      <c r="J30" s="127"/>
      <c r="K30" s="128"/>
      <c r="L30" s="12"/>
    </row>
    <row r="31" spans="2:12" ht="13.5" x14ac:dyDescent="0.15">
      <c r="C31" s="120" t="s">
        <v>156</v>
      </c>
      <c r="D31" s="167" t="s">
        <v>186</v>
      </c>
      <c r="E31" s="168"/>
      <c r="F31" s="138"/>
      <c r="G31" s="139" t="s">
        <v>123</v>
      </c>
      <c r="H31" s="14" t="s">
        <v>122</v>
      </c>
      <c r="I31" s="132">
        <f>H31*1</f>
        <v>2</v>
      </c>
      <c r="J31" s="57"/>
      <c r="K31" s="17"/>
      <c r="L31" s="11"/>
    </row>
    <row r="32" spans="2:12" ht="13.5" x14ac:dyDescent="0.15">
      <c r="B32" s="1" t="s">
        <v>38</v>
      </c>
      <c r="C32" s="144" t="s">
        <v>0</v>
      </c>
      <c r="D32" s="145"/>
      <c r="E32" s="145"/>
      <c r="F32" s="145"/>
      <c r="G32" s="146"/>
      <c r="H32" s="74"/>
      <c r="I32" s="133">
        <f>SUM(I29:I31)</f>
        <v>6</v>
      </c>
      <c r="J32" s="59">
        <f>SUM(J29:J31)</f>
        <v>0</v>
      </c>
      <c r="K32" s="60" t="str">
        <f>IF(J32&gt;=2,"○","×")</f>
        <v>×</v>
      </c>
      <c r="L32" s="117" t="s">
        <v>7</v>
      </c>
    </row>
    <row r="33" spans="2:12" ht="13.5" x14ac:dyDescent="0.15">
      <c r="B33" s="1" t="s">
        <v>38</v>
      </c>
      <c r="C33" s="119" t="s">
        <v>157</v>
      </c>
      <c r="D33" s="170" t="s">
        <v>182</v>
      </c>
      <c r="E33" s="171"/>
      <c r="F33" s="136"/>
      <c r="G33" s="137" t="s">
        <v>119</v>
      </c>
      <c r="H33" s="13" t="s">
        <v>119</v>
      </c>
      <c r="I33" s="131">
        <f>H33*1</f>
        <v>2</v>
      </c>
      <c r="J33" s="56"/>
      <c r="K33" s="16"/>
      <c r="L33" s="12"/>
    </row>
    <row r="34" spans="2:12" ht="13.5" x14ac:dyDescent="0.15">
      <c r="C34" s="120" t="s">
        <v>158</v>
      </c>
      <c r="D34" s="167" t="s">
        <v>183</v>
      </c>
      <c r="E34" s="168"/>
      <c r="F34" s="138"/>
      <c r="G34" s="139" t="s">
        <v>121</v>
      </c>
      <c r="H34" s="14" t="s">
        <v>120</v>
      </c>
      <c r="I34" s="132">
        <f>H34*1</f>
        <v>1</v>
      </c>
      <c r="J34" s="57"/>
      <c r="K34" s="17"/>
      <c r="L34" s="11"/>
    </row>
    <row r="35" spans="2:12" ht="13.5" x14ac:dyDescent="0.15">
      <c r="C35" s="120" t="s">
        <v>159</v>
      </c>
      <c r="D35" s="167" t="s">
        <v>124</v>
      </c>
      <c r="E35" s="168"/>
      <c r="F35" s="138"/>
      <c r="G35" s="139" t="s">
        <v>121</v>
      </c>
      <c r="H35" s="14" t="s">
        <v>120</v>
      </c>
      <c r="I35" s="132">
        <f>H35*1</f>
        <v>1</v>
      </c>
      <c r="J35" s="57"/>
      <c r="K35" s="17"/>
      <c r="L35" s="11"/>
    </row>
    <row r="36" spans="2:12" ht="13.5" x14ac:dyDescent="0.15">
      <c r="B36" s="1" t="s">
        <v>38</v>
      </c>
      <c r="C36" s="144" t="s">
        <v>0</v>
      </c>
      <c r="D36" s="145"/>
      <c r="E36" s="145"/>
      <c r="F36" s="145"/>
      <c r="G36" s="146"/>
      <c r="H36" s="74"/>
      <c r="I36" s="133">
        <f>SUM(I33:I35)</f>
        <v>4</v>
      </c>
      <c r="J36" s="59">
        <f>SUM(J33:J35)</f>
        <v>0</v>
      </c>
      <c r="K36" s="60" t="str">
        <f>IF(J36&gt;=2,"○","×")</f>
        <v>×</v>
      </c>
      <c r="L36" s="117" t="s">
        <v>7</v>
      </c>
    </row>
    <row r="37" spans="2:12" ht="13.5" x14ac:dyDescent="0.15">
      <c r="B37" s="1" t="s">
        <v>38</v>
      </c>
      <c r="C37" s="121" t="s">
        <v>160</v>
      </c>
      <c r="D37" s="170" t="s">
        <v>178</v>
      </c>
      <c r="E37" s="171"/>
      <c r="F37" s="136"/>
      <c r="G37" s="137" t="s">
        <v>119</v>
      </c>
      <c r="H37" s="13" t="s">
        <v>119</v>
      </c>
      <c r="I37" s="131">
        <v>1</v>
      </c>
      <c r="J37" s="56"/>
      <c r="K37" s="16"/>
      <c r="L37" s="12"/>
    </row>
    <row r="38" spans="2:12" ht="13.5" x14ac:dyDescent="0.15">
      <c r="C38" s="122" t="s">
        <v>161</v>
      </c>
      <c r="D38" s="167" t="s">
        <v>179</v>
      </c>
      <c r="E38" s="168"/>
      <c r="F38" s="138"/>
      <c r="G38" s="139" t="s">
        <v>119</v>
      </c>
      <c r="H38" s="14" t="s">
        <v>121</v>
      </c>
      <c r="I38" s="132">
        <v>1</v>
      </c>
      <c r="J38" s="57"/>
      <c r="K38" s="17"/>
      <c r="L38" s="11"/>
    </row>
    <row r="39" spans="2:12" ht="13.5" x14ac:dyDescent="0.15">
      <c r="C39" s="122" t="s">
        <v>162</v>
      </c>
      <c r="D39" s="167" t="s">
        <v>181</v>
      </c>
      <c r="E39" s="168"/>
      <c r="F39" s="138"/>
      <c r="G39" s="139">
        <v>2</v>
      </c>
      <c r="H39" s="14" t="s">
        <v>121</v>
      </c>
      <c r="I39" s="132">
        <f>H39*1</f>
        <v>3</v>
      </c>
      <c r="J39" s="57"/>
      <c r="K39" s="17"/>
      <c r="L39" s="11"/>
    </row>
    <row r="40" spans="2:12" ht="13.5" x14ac:dyDescent="0.15">
      <c r="C40" s="122" t="s">
        <v>163</v>
      </c>
      <c r="D40" s="167" t="s">
        <v>180</v>
      </c>
      <c r="E40" s="168"/>
      <c r="F40" s="138"/>
      <c r="G40" s="139">
        <v>3</v>
      </c>
      <c r="H40" s="14"/>
      <c r="I40" s="132">
        <v>3</v>
      </c>
      <c r="J40" s="57"/>
      <c r="K40" s="17"/>
      <c r="L40" s="11"/>
    </row>
    <row r="41" spans="2:12" ht="13.5" x14ac:dyDescent="0.15">
      <c r="C41" s="122" t="s">
        <v>191</v>
      </c>
      <c r="D41" s="167" t="s">
        <v>125</v>
      </c>
      <c r="E41" s="168"/>
      <c r="F41" s="138"/>
      <c r="G41" s="139" t="s">
        <v>121</v>
      </c>
      <c r="H41" s="14" t="s">
        <v>119</v>
      </c>
      <c r="I41" s="132">
        <f>H41*1</f>
        <v>2</v>
      </c>
      <c r="J41" s="57"/>
      <c r="K41" s="17"/>
      <c r="L41" s="11"/>
    </row>
    <row r="42" spans="2:12" ht="13.5" x14ac:dyDescent="0.15">
      <c r="C42" s="122" t="s">
        <v>161</v>
      </c>
      <c r="D42" s="167" t="s">
        <v>126</v>
      </c>
      <c r="E42" s="168"/>
      <c r="F42" s="138"/>
      <c r="G42" s="139" t="s">
        <v>121</v>
      </c>
      <c r="H42" s="14" t="s">
        <v>119</v>
      </c>
      <c r="I42" s="132">
        <f>H42*1</f>
        <v>2</v>
      </c>
      <c r="J42" s="57"/>
      <c r="K42" s="17"/>
      <c r="L42" s="11"/>
    </row>
    <row r="43" spans="2:12" ht="13.5" x14ac:dyDescent="0.15">
      <c r="B43" s="1" t="s">
        <v>38</v>
      </c>
      <c r="C43" s="144" t="s">
        <v>0</v>
      </c>
      <c r="D43" s="145"/>
      <c r="E43" s="145"/>
      <c r="F43" s="145"/>
      <c r="G43" s="146"/>
      <c r="H43" s="74"/>
      <c r="I43" s="133">
        <f>SUM(I37:I42)</f>
        <v>12</v>
      </c>
      <c r="J43" s="59">
        <f>SUM(J37:J42)</f>
        <v>0</v>
      </c>
      <c r="K43" s="60" t="str">
        <f>IF(J43&gt;=4,"○","×")</f>
        <v>×</v>
      </c>
      <c r="L43" s="117" t="s">
        <v>8</v>
      </c>
    </row>
    <row r="44" spans="2:12" ht="13.5" x14ac:dyDescent="0.15">
      <c r="B44" s="1" t="s">
        <v>38</v>
      </c>
      <c r="C44" s="121" t="s">
        <v>164</v>
      </c>
      <c r="D44" s="170" t="s">
        <v>189</v>
      </c>
      <c r="E44" s="171"/>
      <c r="F44" s="136"/>
      <c r="G44" s="137" t="s">
        <v>119</v>
      </c>
      <c r="H44" s="13" t="s">
        <v>119</v>
      </c>
      <c r="I44" s="131">
        <f>H44*1</f>
        <v>2</v>
      </c>
      <c r="J44" s="56"/>
      <c r="K44" s="16"/>
      <c r="L44" s="12"/>
    </row>
    <row r="45" spans="2:12" ht="13.5" x14ac:dyDescent="0.15">
      <c r="C45" s="122" t="s">
        <v>165</v>
      </c>
      <c r="D45" s="167" t="s">
        <v>127</v>
      </c>
      <c r="E45" s="168"/>
      <c r="F45" s="138"/>
      <c r="G45" s="139" t="s">
        <v>121</v>
      </c>
      <c r="H45" s="14" t="s">
        <v>121</v>
      </c>
      <c r="I45" s="132">
        <f>H45*1</f>
        <v>3</v>
      </c>
      <c r="J45" s="57"/>
      <c r="K45" s="17"/>
      <c r="L45" s="33"/>
    </row>
    <row r="46" spans="2:12" ht="13.5" x14ac:dyDescent="0.15">
      <c r="C46" s="122" t="s">
        <v>190</v>
      </c>
      <c r="D46" s="167" t="s">
        <v>128</v>
      </c>
      <c r="E46" s="168"/>
      <c r="F46" s="138"/>
      <c r="G46" s="139" t="s">
        <v>121</v>
      </c>
      <c r="H46" s="14" t="s">
        <v>121</v>
      </c>
      <c r="I46" s="132">
        <f>H46*1</f>
        <v>3</v>
      </c>
      <c r="J46" s="57"/>
      <c r="K46" s="17"/>
      <c r="L46" s="11"/>
    </row>
    <row r="47" spans="2:12" ht="13.5" x14ac:dyDescent="0.15">
      <c r="C47" s="122" t="s">
        <v>166</v>
      </c>
      <c r="D47" s="167" t="s">
        <v>129</v>
      </c>
      <c r="E47" s="168"/>
      <c r="F47" s="138"/>
      <c r="G47" s="139" t="s">
        <v>121</v>
      </c>
      <c r="H47" s="14" t="s">
        <v>119</v>
      </c>
      <c r="I47" s="132">
        <f>H47*1</f>
        <v>2</v>
      </c>
      <c r="J47" s="57"/>
      <c r="K47" s="17"/>
      <c r="L47" s="33"/>
    </row>
    <row r="48" spans="2:12" ht="13.5" x14ac:dyDescent="0.15">
      <c r="B48" s="1" t="s">
        <v>38</v>
      </c>
      <c r="C48" s="144" t="s">
        <v>0</v>
      </c>
      <c r="D48" s="145"/>
      <c r="E48" s="145"/>
      <c r="F48" s="145"/>
      <c r="G48" s="146"/>
      <c r="H48" s="74"/>
      <c r="I48" s="133">
        <f>SUM(I44:I47)</f>
        <v>10</v>
      </c>
      <c r="J48" s="59">
        <f>SUM(J44:J47)</f>
        <v>0</v>
      </c>
      <c r="K48" s="60" t="str">
        <f>IF(J48&gt;=3,"○","×")</f>
        <v>×</v>
      </c>
      <c r="L48" s="117" t="s">
        <v>9</v>
      </c>
    </row>
    <row r="49" spans="2:12" ht="13.5" x14ac:dyDescent="0.15">
      <c r="B49" s="1" t="s">
        <v>38</v>
      </c>
      <c r="C49" s="121" t="s">
        <v>167</v>
      </c>
      <c r="D49" s="170" t="s">
        <v>176</v>
      </c>
      <c r="E49" s="171"/>
      <c r="F49" s="136"/>
      <c r="G49" s="137" t="s">
        <v>119</v>
      </c>
      <c r="H49" s="13" t="s">
        <v>119</v>
      </c>
      <c r="I49" s="131">
        <f>H49*1</f>
        <v>2</v>
      </c>
      <c r="J49" s="56"/>
      <c r="K49" s="16"/>
      <c r="L49" s="12"/>
    </row>
    <row r="50" spans="2:12" ht="13.5" x14ac:dyDescent="0.15">
      <c r="C50" s="122" t="s">
        <v>167</v>
      </c>
      <c r="D50" s="167" t="s">
        <v>177</v>
      </c>
      <c r="E50" s="168"/>
      <c r="F50" s="138"/>
      <c r="G50" s="139" t="s">
        <v>121</v>
      </c>
      <c r="H50" s="14" t="s">
        <v>119</v>
      </c>
      <c r="I50" s="132">
        <f>H50*1</f>
        <v>2</v>
      </c>
      <c r="J50" s="57"/>
      <c r="K50" s="17"/>
      <c r="L50" s="11"/>
    </row>
    <row r="51" spans="2:12" ht="13.5" x14ac:dyDescent="0.15">
      <c r="B51" s="1" t="s">
        <v>38</v>
      </c>
      <c r="C51" s="144" t="s">
        <v>0</v>
      </c>
      <c r="D51" s="145"/>
      <c r="E51" s="145"/>
      <c r="F51" s="145"/>
      <c r="G51" s="146"/>
      <c r="H51" s="74"/>
      <c r="I51" s="133">
        <f>SUM(I49:I50)</f>
        <v>4</v>
      </c>
      <c r="J51" s="59">
        <f>SUM(J49:J50)</f>
        <v>0</v>
      </c>
      <c r="K51" s="60" t="str">
        <f>IF(J51&gt;=2,"○","×")</f>
        <v>×</v>
      </c>
      <c r="L51" s="117" t="s">
        <v>7</v>
      </c>
    </row>
    <row r="52" spans="2:12" ht="13.5" x14ac:dyDescent="0.15">
      <c r="B52" s="1" t="s">
        <v>38</v>
      </c>
      <c r="C52" s="119" t="s">
        <v>168</v>
      </c>
      <c r="D52" s="170" t="s">
        <v>174</v>
      </c>
      <c r="E52" s="171"/>
      <c r="F52" s="136"/>
      <c r="G52" s="137">
        <v>3</v>
      </c>
      <c r="H52" s="13" t="s">
        <v>120</v>
      </c>
      <c r="I52" s="131">
        <v>2</v>
      </c>
      <c r="J52" s="56"/>
      <c r="K52" s="16"/>
      <c r="L52" s="12"/>
    </row>
    <row r="53" spans="2:12" ht="13.5" x14ac:dyDescent="0.15">
      <c r="C53" s="120" t="s">
        <v>168</v>
      </c>
      <c r="D53" s="167" t="s">
        <v>175</v>
      </c>
      <c r="E53" s="168"/>
      <c r="F53" s="138"/>
      <c r="G53" s="139" t="s">
        <v>121</v>
      </c>
      <c r="H53" s="14" t="s">
        <v>119</v>
      </c>
      <c r="I53" s="132">
        <v>1</v>
      </c>
      <c r="J53" s="57"/>
      <c r="K53" s="17"/>
      <c r="L53" s="11"/>
    </row>
    <row r="54" spans="2:12" ht="13.5" x14ac:dyDescent="0.15">
      <c r="B54" s="1" t="s">
        <v>38</v>
      </c>
      <c r="C54" s="144" t="s">
        <v>0</v>
      </c>
      <c r="D54" s="145"/>
      <c r="E54" s="145"/>
      <c r="F54" s="145"/>
      <c r="G54" s="146"/>
      <c r="H54" s="74"/>
      <c r="I54" s="133">
        <f>SUM(I52:I53)</f>
        <v>3</v>
      </c>
      <c r="J54" s="59">
        <f>SUM(J52:J53)</f>
        <v>0</v>
      </c>
      <c r="K54" s="60" t="str">
        <f>IF(J54&gt;=2,"○","×")</f>
        <v>×</v>
      </c>
      <c r="L54" s="117" t="s">
        <v>26</v>
      </c>
    </row>
    <row r="55" spans="2:12" ht="13.5" x14ac:dyDescent="0.15">
      <c r="B55" s="1" t="s">
        <v>38</v>
      </c>
      <c r="C55" s="119" t="s">
        <v>169</v>
      </c>
      <c r="D55" s="170" t="s">
        <v>130</v>
      </c>
      <c r="E55" s="171"/>
      <c r="F55" s="136"/>
      <c r="G55" s="137" t="s">
        <v>119</v>
      </c>
      <c r="H55" s="13" t="s">
        <v>120</v>
      </c>
      <c r="I55" s="131">
        <f>H55*1</f>
        <v>1</v>
      </c>
      <c r="J55" s="56"/>
      <c r="K55" s="16"/>
      <c r="L55" s="12"/>
    </row>
    <row r="56" spans="2:12" ht="13.5" x14ac:dyDescent="0.15">
      <c r="B56" s="1" t="s">
        <v>38</v>
      </c>
      <c r="C56" s="144" t="s">
        <v>0</v>
      </c>
      <c r="D56" s="145"/>
      <c r="E56" s="145"/>
      <c r="F56" s="145"/>
      <c r="G56" s="146"/>
      <c r="H56" s="74"/>
      <c r="I56" s="133">
        <f>SUM(I55:I55)</f>
        <v>1</v>
      </c>
      <c r="J56" s="59">
        <f>SUM(J55:J55)</f>
        <v>0</v>
      </c>
      <c r="K56" s="60" t="str">
        <f>IF(J56&gt;=1,"○","×")</f>
        <v>×</v>
      </c>
      <c r="L56" s="117" t="s">
        <v>10</v>
      </c>
    </row>
    <row r="57" spans="2:12" ht="13.5" x14ac:dyDescent="0.15">
      <c r="B57" s="1" t="s">
        <v>38</v>
      </c>
      <c r="C57" s="123" t="s">
        <v>170</v>
      </c>
      <c r="D57" s="130" t="s">
        <v>131</v>
      </c>
      <c r="E57" s="129"/>
      <c r="F57" s="129"/>
      <c r="G57" s="137" t="s">
        <v>120</v>
      </c>
      <c r="H57" s="13" t="s">
        <v>119</v>
      </c>
      <c r="I57" s="131">
        <f>H57*1</f>
        <v>2</v>
      </c>
      <c r="J57" s="56"/>
      <c r="K57" s="16"/>
      <c r="L57" s="12"/>
    </row>
    <row r="58" spans="2:12" ht="13.5" x14ac:dyDescent="0.15">
      <c r="C58" s="120" t="s">
        <v>171</v>
      </c>
      <c r="D58" s="167" t="s">
        <v>132</v>
      </c>
      <c r="E58" s="168"/>
      <c r="F58" s="138"/>
      <c r="G58" s="139" t="s">
        <v>120</v>
      </c>
      <c r="H58" s="14" t="s">
        <v>119</v>
      </c>
      <c r="I58" s="132">
        <f>H58*1</f>
        <v>2</v>
      </c>
      <c r="J58" s="57"/>
      <c r="K58" s="17"/>
      <c r="L58" s="11"/>
    </row>
    <row r="59" spans="2:12" ht="13.5" x14ac:dyDescent="0.15">
      <c r="C59" s="124" t="s">
        <v>172</v>
      </c>
      <c r="D59" s="167" t="s">
        <v>133</v>
      </c>
      <c r="E59" s="168"/>
      <c r="F59" s="142"/>
      <c r="G59" s="143" t="s">
        <v>120</v>
      </c>
      <c r="H59" s="40" t="s">
        <v>120</v>
      </c>
      <c r="I59" s="132">
        <f>H59*1</f>
        <v>1</v>
      </c>
      <c r="J59" s="58"/>
      <c r="K59" s="41"/>
      <c r="L59" s="42"/>
    </row>
    <row r="60" spans="2:12" ht="13.5" x14ac:dyDescent="0.15">
      <c r="C60" s="120" t="s">
        <v>171</v>
      </c>
      <c r="D60" s="167" t="s">
        <v>134</v>
      </c>
      <c r="E60" s="168"/>
      <c r="F60" s="138"/>
      <c r="G60" s="139" t="s">
        <v>121</v>
      </c>
      <c r="H60" s="14" t="s">
        <v>120</v>
      </c>
      <c r="I60" s="132">
        <f>H60*1</f>
        <v>1</v>
      </c>
      <c r="J60" s="57"/>
      <c r="K60" s="17"/>
      <c r="L60" s="11"/>
    </row>
    <row r="61" spans="2:12" ht="13.5" x14ac:dyDescent="0.15">
      <c r="C61" s="124" t="s">
        <v>171</v>
      </c>
      <c r="D61" s="167" t="s">
        <v>135</v>
      </c>
      <c r="E61" s="168"/>
      <c r="F61" s="142"/>
      <c r="G61" s="143">
        <v>3</v>
      </c>
      <c r="H61" s="40"/>
      <c r="I61" s="132">
        <v>1</v>
      </c>
      <c r="J61" s="58"/>
      <c r="K61" s="41"/>
      <c r="L61" s="42"/>
    </row>
    <row r="62" spans="2:12" ht="13.5" x14ac:dyDescent="0.15">
      <c r="C62" s="124" t="s">
        <v>171</v>
      </c>
      <c r="D62" s="167" t="s">
        <v>173</v>
      </c>
      <c r="E62" s="168"/>
      <c r="F62" s="142"/>
      <c r="G62" s="143">
        <v>2</v>
      </c>
      <c r="H62" s="40"/>
      <c r="I62" s="132">
        <v>2</v>
      </c>
      <c r="J62" s="58"/>
      <c r="K62" s="41"/>
      <c r="L62" s="42"/>
    </row>
    <row r="63" spans="2:12" ht="13.5" x14ac:dyDescent="0.15">
      <c r="C63" s="120" t="s">
        <v>171</v>
      </c>
      <c r="D63" s="167" t="s">
        <v>136</v>
      </c>
      <c r="E63" s="168"/>
      <c r="F63" s="138"/>
      <c r="G63" s="139">
        <v>3</v>
      </c>
      <c r="H63" s="14" t="s">
        <v>119</v>
      </c>
      <c r="I63" s="132">
        <v>2</v>
      </c>
      <c r="J63" s="57"/>
      <c r="K63" s="17"/>
      <c r="L63" s="11"/>
    </row>
    <row r="64" spans="2:12" ht="13.5" x14ac:dyDescent="0.15">
      <c r="C64" s="124" t="s">
        <v>172</v>
      </c>
      <c r="D64" s="167" t="s">
        <v>137</v>
      </c>
      <c r="E64" s="168"/>
      <c r="F64" s="142"/>
      <c r="G64" s="143">
        <v>3</v>
      </c>
      <c r="H64" s="40" t="s">
        <v>119</v>
      </c>
      <c r="I64" s="132">
        <v>1</v>
      </c>
      <c r="J64" s="58"/>
      <c r="K64" s="41"/>
      <c r="L64" s="42"/>
    </row>
    <row r="65" spans="2:12" ht="13.5" x14ac:dyDescent="0.15">
      <c r="B65" s="1" t="s">
        <v>38</v>
      </c>
      <c r="C65" s="144" t="s">
        <v>0</v>
      </c>
      <c r="D65" s="164"/>
      <c r="E65" s="165"/>
      <c r="F65" s="71"/>
      <c r="G65" s="15"/>
      <c r="H65" s="15"/>
      <c r="I65" s="135">
        <f>SUM(I57:I64)</f>
        <v>12</v>
      </c>
      <c r="J65" s="59">
        <f>SUM(J57:J64)</f>
        <v>0</v>
      </c>
      <c r="K65" s="61" t="s">
        <v>49</v>
      </c>
      <c r="L65" s="117" t="s">
        <v>13</v>
      </c>
    </row>
    <row r="66" spans="2:12" ht="13.5" x14ac:dyDescent="0.15">
      <c r="B66" s="1" t="s">
        <v>38</v>
      </c>
      <c r="C66" s="144" t="s">
        <v>27</v>
      </c>
      <c r="D66" s="164"/>
      <c r="E66" s="165"/>
      <c r="F66" s="73"/>
      <c r="G66" s="18"/>
      <c r="H66" s="18"/>
      <c r="I66" s="135">
        <f>SUM(I56,I54,I51,I48,I43,I36,I32,I28,I17)</f>
        <v>69</v>
      </c>
      <c r="J66" s="59">
        <f>SUM(J56,J54,J51,J48,J43,J36,J32,J28,J17)</f>
        <v>0</v>
      </c>
      <c r="K66" s="60" t="str">
        <f>IF(J66&gt;=30,"○","×")</f>
        <v>×</v>
      </c>
      <c r="L66" s="117" t="s">
        <v>25</v>
      </c>
    </row>
    <row r="67" spans="2:12" ht="13.5" x14ac:dyDescent="0.15">
      <c r="B67" s="1" t="s">
        <v>38</v>
      </c>
      <c r="C67" s="144" t="s">
        <v>34</v>
      </c>
      <c r="D67" s="164"/>
      <c r="E67" s="165"/>
      <c r="F67" s="70"/>
      <c r="G67" s="19"/>
      <c r="H67" s="19"/>
      <c r="I67" s="135">
        <f>SUM(I65:I66)</f>
        <v>81</v>
      </c>
      <c r="J67" s="59">
        <f>SUM(J65:J66)</f>
        <v>0</v>
      </c>
      <c r="K67" s="60" t="str">
        <f>IF(J67&gt;=40,"○","×")</f>
        <v>×</v>
      </c>
      <c r="L67" s="117" t="s">
        <v>36</v>
      </c>
    </row>
    <row r="68" spans="2:12" s="79" customFormat="1" ht="20.100000000000001" customHeight="1" x14ac:dyDescent="0.15">
      <c r="B68" s="79" t="s">
        <v>38</v>
      </c>
      <c r="D68" s="101"/>
      <c r="H68" s="28"/>
      <c r="I68" s="102" t="s">
        <v>21</v>
      </c>
      <c r="J68" s="103"/>
      <c r="K68" s="104" t="str">
        <f>IF(J67&gt;=60,"○",IF(J67&lt;40,"×",""))</f>
        <v>×</v>
      </c>
      <c r="L68" s="105" t="s">
        <v>37</v>
      </c>
    </row>
    <row r="69" spans="2:12" s="79" customFormat="1" ht="20.100000000000001" customHeight="1" x14ac:dyDescent="0.15">
      <c r="B69" s="79" t="s">
        <v>38</v>
      </c>
      <c r="D69" s="101"/>
      <c r="E69" s="106"/>
      <c r="F69" s="106"/>
      <c r="H69" s="28"/>
      <c r="I69" s="107" t="s">
        <v>22</v>
      </c>
      <c r="J69" s="108"/>
      <c r="K69" s="109" t="str">
        <f>IF(J67&gt;49,IF(J67&lt;60,"○",""),"")</f>
        <v/>
      </c>
      <c r="L69" s="110" t="s">
        <v>28</v>
      </c>
    </row>
    <row r="70" spans="2:12" s="79" customFormat="1" ht="20.100000000000001" customHeight="1" x14ac:dyDescent="0.15">
      <c r="B70" s="79" t="s">
        <v>38</v>
      </c>
      <c r="D70" s="101"/>
      <c r="H70" s="28"/>
      <c r="I70" s="111" t="s">
        <v>23</v>
      </c>
      <c r="J70" s="112"/>
      <c r="K70" s="113" t="str">
        <f>IF(J67&gt;39,IF(J67&lt;50,"○",""),"")</f>
        <v/>
      </c>
      <c r="L70" s="114" t="s">
        <v>24</v>
      </c>
    </row>
    <row r="71" spans="2:12" x14ac:dyDescent="0.15">
      <c r="B71" s="1" t="s">
        <v>38</v>
      </c>
    </row>
    <row r="72" spans="2:12" s="28" customFormat="1" ht="17.100000000000001" customHeight="1" x14ac:dyDescent="0.15">
      <c r="B72" s="1" t="s">
        <v>38</v>
      </c>
      <c r="D72" s="29" t="s">
        <v>32</v>
      </c>
      <c r="E72" s="30"/>
      <c r="F72" s="30"/>
      <c r="G72" s="29"/>
      <c r="H72" s="29"/>
      <c r="I72" s="29"/>
      <c r="J72" s="29"/>
      <c r="K72" s="31"/>
    </row>
    <row r="73" spans="2:12" x14ac:dyDescent="0.15">
      <c r="B73" s="1" t="s">
        <v>38</v>
      </c>
      <c r="E73" s="7"/>
      <c r="F73" s="7"/>
      <c r="G73" s="7"/>
      <c r="H73" s="35"/>
      <c r="I73" s="7"/>
      <c r="J73" s="7"/>
      <c r="K73" s="6"/>
    </row>
    <row r="74" spans="2:12" ht="14.25" x14ac:dyDescent="0.15">
      <c r="B74" s="1" t="s">
        <v>38</v>
      </c>
      <c r="G74" s="162" t="s">
        <v>11</v>
      </c>
      <c r="H74" s="162"/>
      <c r="I74" s="162"/>
      <c r="J74" s="176" t="s">
        <v>193</v>
      </c>
      <c r="K74" s="176"/>
      <c r="L74" s="62"/>
    </row>
    <row r="75" spans="2:12" ht="14.1" customHeight="1" x14ac:dyDescent="0.15">
      <c r="B75" s="1" t="s">
        <v>38</v>
      </c>
      <c r="G75" s="162" t="s">
        <v>12</v>
      </c>
      <c r="H75" s="162"/>
      <c r="I75" s="162"/>
      <c r="J75" s="175" t="s">
        <v>138</v>
      </c>
      <c r="K75" s="175"/>
      <c r="L75" s="175"/>
    </row>
    <row r="76" spans="2:12" ht="14.1" customHeight="1" x14ac:dyDescent="0.15">
      <c r="B76" s="1" t="s">
        <v>38</v>
      </c>
      <c r="E76" s="8"/>
      <c r="F76" s="8"/>
      <c r="G76" s="27"/>
      <c r="H76" s="27"/>
      <c r="I76" s="36"/>
      <c r="J76" s="175"/>
      <c r="K76" s="175"/>
      <c r="L76" s="175"/>
    </row>
    <row r="77" spans="2:12" ht="14.1" customHeight="1" x14ac:dyDescent="0.15">
      <c r="B77" s="1" t="s">
        <v>38</v>
      </c>
      <c r="G77" s="27"/>
      <c r="H77" s="27"/>
      <c r="J77" s="175"/>
      <c r="K77" s="175"/>
      <c r="L77" s="175"/>
    </row>
    <row r="78" spans="2:12" ht="14.1" customHeight="1" x14ac:dyDescent="0.15">
      <c r="B78" s="1" t="s">
        <v>38</v>
      </c>
      <c r="G78" s="27"/>
      <c r="H78" s="27"/>
      <c r="I78" s="27"/>
      <c r="J78" s="175"/>
      <c r="K78" s="175"/>
      <c r="L78" s="175"/>
    </row>
    <row r="79" spans="2:12" ht="11.25" customHeight="1" x14ac:dyDescent="0.15">
      <c r="B79" s="1" t="s">
        <v>38</v>
      </c>
    </row>
  </sheetData>
  <mergeCells count="67">
    <mergeCell ref="E9:G9"/>
    <mergeCell ref="C12:E12"/>
    <mergeCell ref="D18:E18"/>
    <mergeCell ref="D19:E19"/>
    <mergeCell ref="D26:E26"/>
    <mergeCell ref="D22:E22"/>
    <mergeCell ref="D23:E23"/>
    <mergeCell ref="D14:E14"/>
    <mergeCell ref="D15:E15"/>
    <mergeCell ref="D16:E16"/>
    <mergeCell ref="C43:G43"/>
    <mergeCell ref="C36:G36"/>
    <mergeCell ref="D24:E24"/>
    <mergeCell ref="D25:E25"/>
    <mergeCell ref="C28:G28"/>
    <mergeCell ref="J77:L78"/>
    <mergeCell ref="J74:K74"/>
    <mergeCell ref="G75:I75"/>
    <mergeCell ref="G74:I74"/>
    <mergeCell ref="J75:L76"/>
    <mergeCell ref="C66:E66"/>
    <mergeCell ref="C67:E67"/>
    <mergeCell ref="C65:E65"/>
    <mergeCell ref="D27:E27"/>
    <mergeCell ref="D31:E31"/>
    <mergeCell ref="D29:E29"/>
    <mergeCell ref="D45:E45"/>
    <mergeCell ref="D46:E46"/>
    <mergeCell ref="D47:E47"/>
    <mergeCell ref="D37:E37"/>
    <mergeCell ref="D38:E38"/>
    <mergeCell ref="D44:E44"/>
    <mergeCell ref="D42:E42"/>
    <mergeCell ref="D39:E39"/>
    <mergeCell ref="D41:E41"/>
    <mergeCell ref="C54:G54"/>
    <mergeCell ref="D53:E53"/>
    <mergeCell ref="D59:E59"/>
    <mergeCell ref="D60:E60"/>
    <mergeCell ref="C48:G48"/>
    <mergeCell ref="D52:E52"/>
    <mergeCell ref="C51:G51"/>
    <mergeCell ref="D49:E49"/>
    <mergeCell ref="D50:E50"/>
    <mergeCell ref="D63:E63"/>
    <mergeCell ref="D64:E64"/>
    <mergeCell ref="D58:E58"/>
    <mergeCell ref="C56:G56"/>
    <mergeCell ref="D55:E55"/>
    <mergeCell ref="D61:E61"/>
    <mergeCell ref="D62:E62"/>
    <mergeCell ref="J1:L1"/>
    <mergeCell ref="D30:E30"/>
    <mergeCell ref="D40:E40"/>
    <mergeCell ref="C4:L4"/>
    <mergeCell ref="C5:L5"/>
    <mergeCell ref="C2:I2"/>
    <mergeCell ref="C32:G32"/>
    <mergeCell ref="D33:E33"/>
    <mergeCell ref="D34:E34"/>
    <mergeCell ref="D35:E35"/>
    <mergeCell ref="E7:J7"/>
    <mergeCell ref="E8:G8"/>
    <mergeCell ref="C17:G17"/>
    <mergeCell ref="D20:E20"/>
    <mergeCell ref="D21:E21"/>
    <mergeCell ref="D13:E13"/>
  </mergeCells>
  <phoneticPr fontId="1"/>
  <conditionalFormatting sqref="K65:K67">
    <cfRule type="cellIs" dxfId="1" priority="1" stopIfTrue="1" operator="equal">
      <formula>"×"</formula>
    </cfRule>
  </conditionalFormatting>
  <conditionalFormatting sqref="K68:K70 K56 K54 K51 K48 K43 K36 K32 K28 K17">
    <cfRule type="cellIs" dxfId="0" priority="2" stopIfTrue="1" operator="equal">
      <formula>"×"</formula>
    </cfRule>
  </conditionalFormatting>
  <printOptions horizontalCentered="1"/>
  <pageMargins left="0.32" right="0.15" top="0.18" bottom="0.15748031496062992" header="0.2" footer="0.15748031496062992"/>
  <pageSetup paperSize="9" scale="59" orientation="portrait" r:id="rId1"/>
  <drawing r:id="rId2"/>
  <extLst>
    <ext xmlns:mx="http://schemas.microsoft.com/office/mac/excel/2008/main" uri="{64002731-A6B0-56B0-2670-7721B7C09600}">
      <mx:PLV Mode="0" OnePage="0" WScale="8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rei</vt:lpstr>
      <vt:lpstr>1K（東工大版）</vt:lpstr>
      <vt:lpstr>rei!Print_Area</vt:lpstr>
    </vt:vector>
  </TitlesOfParts>
  <Company>(財)建築技術教育普及センター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kawai-j</dc:creator>
  <cp:lastModifiedBy>Arch</cp:lastModifiedBy>
  <cp:lastPrinted>2018-04-07T05:18:33Z</cp:lastPrinted>
  <dcterms:created xsi:type="dcterms:W3CDTF">2008-07-01T07:23:13Z</dcterms:created>
  <dcterms:modified xsi:type="dcterms:W3CDTF">2018-10-15T07:58:31Z</dcterms:modified>
</cp:coreProperties>
</file>